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zabeth Davis\Documents\"/>
    </mc:Choice>
  </mc:AlternateContent>
  <xr:revisionPtr revIDLastSave="0" documentId="8_{AD51CECE-4BDD-4039-8248-B937942551F5}" xr6:coauthVersionLast="43" xr6:coauthVersionMax="43" xr10:uidLastSave="{00000000-0000-0000-0000-000000000000}"/>
  <bookViews>
    <workbookView xWindow="2580" yWindow="2580" windowWidth="17280" windowHeight="8964" xr2:uid="{795FE041-C852-450D-B3A1-D365BF4C7622}"/>
  </bookViews>
  <sheets>
    <sheet name="Handout minimum" sheetId="3" r:id="rId1"/>
    <sheet name="Handout" sheetId="2" r:id="rId2"/>
    <sheet name="Min sorted by loss" sheetId="4" r:id="rId3"/>
    <sheet name="FY20 at FY19 costs" sheetId="1" r:id="rId4"/>
    <sheet name="Sorted by loss" sheetId="6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3" hidden="1">'FY20 at FY19 costs'!$A$1:$S$122</definedName>
    <definedName name="_xlnm._FilterDatabase" localSheetId="1" hidden="1">Handout!$A$1:$L$122</definedName>
    <definedName name="_xlnm._FilterDatabase" localSheetId="0" hidden="1">'Handout minimum'!$A$1:$F$122</definedName>
    <definedName name="_xlnm._FilterDatabase" localSheetId="2" hidden="1">'Min sorted by loss'!$A$1:$F$122</definedName>
    <definedName name="_xlnm._FilterDatabase" localSheetId="4" hidden="1">'Sorted by loss'!$A$1:$R$122</definedName>
    <definedName name="budgetcategory">[1]Sheet2!$A$2:$A$9</definedName>
    <definedName name="Excel_BuiltIn_Sheet_Title_2">"Enrollment "</definedName>
    <definedName name="Foundation" localSheetId="3">#REF!</definedName>
    <definedName name="Foundation" localSheetId="1">#REF!</definedName>
    <definedName name="Foundation" localSheetId="0">#REF!</definedName>
    <definedName name="Foundation" localSheetId="2">#REF!</definedName>
    <definedName name="Foundation" localSheetId="4">#REF!</definedName>
    <definedName name="Foundation">#REF!</definedName>
    <definedName name="Funding_Sources">'[2]Z-Pick Lists'!$G$2:$G$14</definedName>
    <definedName name="LEP" localSheetId="3">'[3]Enrollment '!#REF!</definedName>
    <definedName name="LEP" localSheetId="1">'[3]Enrollment '!#REF!</definedName>
    <definedName name="LEP" localSheetId="0">'[3]Enrollment '!#REF!</definedName>
    <definedName name="LEP" localSheetId="2">'[3]Enrollment '!#REF!</definedName>
    <definedName name="LEP" localSheetId="4">'[3]Enrollment '!#REF!</definedName>
    <definedName name="LEP">'[3]Enrollment '!#REF!</definedName>
    <definedName name="NEP" localSheetId="3">'[3]Enrollment '!#REF!</definedName>
    <definedName name="NEP" localSheetId="1">'[3]Enrollment '!#REF!</definedName>
    <definedName name="NEP" localSheetId="0">'[3]Enrollment '!#REF!</definedName>
    <definedName name="NEP" localSheetId="2">'[3]Enrollment '!#REF!</definedName>
    <definedName name="NEP" localSheetId="4">'[3]Enrollment '!#REF!</definedName>
    <definedName name="NEP">'[3]Enrollment '!#REF!</definedName>
    <definedName name="Ninety_Percent" localSheetId="3">#REF!</definedName>
    <definedName name="Ninety_Percent" localSheetId="1">#REF!</definedName>
    <definedName name="Ninety_Percent" localSheetId="0">#REF!</definedName>
    <definedName name="Ninety_Percent" localSheetId="2">#REF!</definedName>
    <definedName name="Ninety_Percent" localSheetId="4">#REF!</definedName>
    <definedName name="Ninety_Percent">#REF!</definedName>
    <definedName name="Ninety_Percent_Sum" localSheetId="3">'[4]Allocation Sheet'!#REF!</definedName>
    <definedName name="Ninety_Percent_Sum" localSheetId="1">'[4]Allocation Sheet'!#REF!</definedName>
    <definedName name="Ninety_Percent_Sum" localSheetId="0">'[4]Allocation Sheet'!#REF!</definedName>
    <definedName name="Ninety_Percent_Sum" localSheetId="2">'[4]Allocation Sheet'!#REF!</definedName>
    <definedName name="Ninety_Percent_Sum" localSheetId="4">'[4]Allocation Sheet'!#REF!</definedName>
    <definedName name="Ninety_Percent_Sum">'[4]Allocation Sheet'!#REF!</definedName>
    <definedName name="_xlnm.Print_Titles" localSheetId="1">Handout!$1:$1</definedName>
    <definedName name="_xlnm.Print_Titles" localSheetId="0">'Handout minimum'!$1:$1</definedName>
    <definedName name="_xlnm.Print_Titles" localSheetId="2">'Min sorted by loss'!$1:$1</definedName>
    <definedName name="Schools">'[5]Z-Pick Lists'!$D$2:$D$126</definedName>
    <definedName name="Special_Ed2" localSheetId="3">'[3]Enrollment '!#REF!</definedName>
    <definedName name="Special_Ed2" localSheetId="1">'[3]Enrollment '!#REF!</definedName>
    <definedName name="Special_Ed2" localSheetId="0">'[3]Enrollment '!#REF!</definedName>
    <definedName name="Special_Ed2" localSheetId="2">'[3]Enrollment '!#REF!</definedName>
    <definedName name="Special_Ed2" localSheetId="4">'[3]Enrollment '!#REF!</definedName>
    <definedName name="Special_Ed2">'[3]Enrollment '!#REF!</definedName>
    <definedName name="Special_Ed3" localSheetId="3">'[3]Enrollment '!#REF!</definedName>
    <definedName name="Special_Ed3" localSheetId="1">'[3]Enrollment '!#REF!</definedName>
    <definedName name="Special_Ed3" localSheetId="0">'[3]Enrollment '!#REF!</definedName>
    <definedName name="Special_Ed3" localSheetId="2">'[3]Enrollment '!#REF!</definedName>
    <definedName name="Special_Ed3" localSheetId="4">'[3]Enrollment '!#REF!</definedName>
    <definedName name="Special_Ed3">'[3]Enrollment '!#REF!</definedName>
    <definedName name="Special_Ed4" localSheetId="3">'[3]Enrollment '!#REF!</definedName>
    <definedName name="Special_Ed4" localSheetId="1">'[3]Enrollment '!#REF!</definedName>
    <definedName name="Special_Ed4" localSheetId="0">'[3]Enrollment '!#REF!</definedName>
    <definedName name="Special_Ed4" localSheetId="2">'[3]Enrollment '!#REF!</definedName>
    <definedName name="Special_Ed4" localSheetId="4">'[3]Enrollment '!#REF!</definedName>
    <definedName name="Special_Ed4">'[3]Enrollment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8" i="3" l="1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7" i="3"/>
  <c r="G6" i="3"/>
  <c r="G5" i="3"/>
  <c r="G4" i="3"/>
  <c r="G3" i="3"/>
  <c r="G2" i="3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7" i="1"/>
  <c r="P6" i="1"/>
  <c r="P5" i="1"/>
  <c r="P4" i="1"/>
  <c r="P3" i="1"/>
  <c r="P2" i="1"/>
  <c r="G115" i="4"/>
  <c r="G114" i="4"/>
  <c r="G113" i="4"/>
  <c r="G112" i="4"/>
  <c r="G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4" i="4"/>
  <c r="G3" i="4"/>
  <c r="G2" i="4"/>
  <c r="R36" i="6"/>
  <c r="P36" i="6"/>
  <c r="L36" i="6"/>
  <c r="N36" i="6" s="1"/>
  <c r="O36" i="6" s="1"/>
  <c r="J36" i="6"/>
  <c r="F36" i="6"/>
  <c r="R9" i="6"/>
  <c r="P9" i="6"/>
  <c r="L9" i="6"/>
  <c r="N9" i="6" s="1"/>
  <c r="O9" i="6" s="1"/>
  <c r="J9" i="6"/>
  <c r="F9" i="6"/>
  <c r="R56" i="6"/>
  <c r="P56" i="6"/>
  <c r="L56" i="6"/>
  <c r="N56" i="6" s="1"/>
  <c r="O56" i="6" s="1"/>
  <c r="J56" i="6"/>
  <c r="F56" i="6"/>
  <c r="R53" i="6"/>
  <c r="P53" i="6"/>
  <c r="N53" i="6"/>
  <c r="O53" i="6" s="1"/>
  <c r="L53" i="6"/>
  <c r="J53" i="6"/>
  <c r="F53" i="6"/>
  <c r="R113" i="6"/>
  <c r="P113" i="6"/>
  <c r="L113" i="6"/>
  <c r="N113" i="6" s="1"/>
  <c r="O113" i="6" s="1"/>
  <c r="J113" i="6"/>
  <c r="F113" i="6"/>
  <c r="R102" i="6"/>
  <c r="P102" i="6"/>
  <c r="L102" i="6"/>
  <c r="N102" i="6" s="1"/>
  <c r="O102" i="6" s="1"/>
  <c r="J102" i="6"/>
  <c r="F102" i="6"/>
  <c r="R28" i="6"/>
  <c r="P28" i="6"/>
  <c r="L28" i="6"/>
  <c r="N28" i="6" s="1"/>
  <c r="O28" i="6" s="1"/>
  <c r="J28" i="6"/>
  <c r="F28" i="6"/>
  <c r="R10" i="6"/>
  <c r="P10" i="6"/>
  <c r="L10" i="6"/>
  <c r="N10" i="6" s="1"/>
  <c r="O10" i="6" s="1"/>
  <c r="J10" i="6"/>
  <c r="F10" i="6"/>
  <c r="R26" i="6"/>
  <c r="P26" i="6"/>
  <c r="L26" i="6"/>
  <c r="N26" i="6" s="1"/>
  <c r="O26" i="6" s="1"/>
  <c r="J26" i="6"/>
  <c r="F26" i="6"/>
  <c r="R107" i="6"/>
  <c r="P107" i="6"/>
  <c r="L107" i="6"/>
  <c r="N107" i="6" s="1"/>
  <c r="O107" i="6" s="1"/>
  <c r="J107" i="6"/>
  <c r="F107" i="6"/>
  <c r="R51" i="6"/>
  <c r="P51" i="6"/>
  <c r="L51" i="6"/>
  <c r="N51" i="6" s="1"/>
  <c r="O51" i="6" s="1"/>
  <c r="J51" i="6"/>
  <c r="F51" i="6"/>
  <c r="R24" i="6"/>
  <c r="P24" i="6"/>
  <c r="L24" i="6"/>
  <c r="N24" i="6" s="1"/>
  <c r="O24" i="6" s="1"/>
  <c r="J24" i="6"/>
  <c r="F24" i="6"/>
  <c r="R22" i="6"/>
  <c r="P22" i="6"/>
  <c r="L22" i="6"/>
  <c r="N22" i="6" s="1"/>
  <c r="O22" i="6" s="1"/>
  <c r="J22" i="6"/>
  <c r="F22" i="6"/>
  <c r="R40" i="6"/>
  <c r="P40" i="6"/>
  <c r="O40" i="6"/>
  <c r="N40" i="6"/>
  <c r="L40" i="6"/>
  <c r="J40" i="6"/>
  <c r="F40" i="6"/>
  <c r="R89" i="6"/>
  <c r="P89" i="6"/>
  <c r="L89" i="6"/>
  <c r="N89" i="6" s="1"/>
  <c r="O89" i="6" s="1"/>
  <c r="J89" i="6"/>
  <c r="F89" i="6"/>
  <c r="R13" i="6"/>
  <c r="P13" i="6"/>
  <c r="L13" i="6"/>
  <c r="N13" i="6" s="1"/>
  <c r="O13" i="6" s="1"/>
  <c r="J13" i="6"/>
  <c r="F13" i="6"/>
  <c r="R88" i="6"/>
  <c r="P88" i="6"/>
  <c r="L88" i="6"/>
  <c r="N88" i="6" s="1"/>
  <c r="O88" i="6" s="1"/>
  <c r="J88" i="6"/>
  <c r="F88" i="6"/>
  <c r="R106" i="6"/>
  <c r="P106" i="6"/>
  <c r="L106" i="6"/>
  <c r="N106" i="6" s="1"/>
  <c r="O106" i="6" s="1"/>
  <c r="J106" i="6"/>
  <c r="F106" i="6"/>
  <c r="R84" i="6"/>
  <c r="P84" i="6"/>
  <c r="L84" i="6"/>
  <c r="N84" i="6" s="1"/>
  <c r="O84" i="6" s="1"/>
  <c r="J84" i="6"/>
  <c r="F84" i="6"/>
  <c r="R38" i="6"/>
  <c r="P38" i="6"/>
  <c r="N38" i="6"/>
  <c r="O38" i="6" s="1"/>
  <c r="L38" i="6"/>
  <c r="J38" i="6"/>
  <c r="F38" i="6"/>
  <c r="R73" i="6"/>
  <c r="P73" i="6"/>
  <c r="L73" i="6"/>
  <c r="N73" i="6" s="1"/>
  <c r="O73" i="6" s="1"/>
  <c r="J73" i="6"/>
  <c r="F73" i="6"/>
  <c r="R63" i="6"/>
  <c r="P63" i="6"/>
  <c r="N63" i="6"/>
  <c r="O63" i="6" s="1"/>
  <c r="L63" i="6"/>
  <c r="J63" i="6"/>
  <c r="F63" i="6"/>
  <c r="R60" i="6"/>
  <c r="P60" i="6"/>
  <c r="L60" i="6"/>
  <c r="N60" i="6" s="1"/>
  <c r="O60" i="6" s="1"/>
  <c r="J60" i="6"/>
  <c r="F60" i="6"/>
  <c r="R78" i="6"/>
  <c r="P78" i="6"/>
  <c r="L78" i="6"/>
  <c r="N78" i="6" s="1"/>
  <c r="O78" i="6" s="1"/>
  <c r="J78" i="6"/>
  <c r="F78" i="6"/>
  <c r="R70" i="6"/>
  <c r="P70" i="6"/>
  <c r="L70" i="6"/>
  <c r="N70" i="6" s="1"/>
  <c r="O70" i="6" s="1"/>
  <c r="J70" i="6"/>
  <c r="F70" i="6"/>
  <c r="R68" i="6"/>
  <c r="P68" i="6"/>
  <c r="L68" i="6"/>
  <c r="N68" i="6" s="1"/>
  <c r="O68" i="6" s="1"/>
  <c r="J68" i="6"/>
  <c r="F68" i="6"/>
  <c r="R98" i="6"/>
  <c r="P98" i="6"/>
  <c r="L98" i="6"/>
  <c r="N98" i="6" s="1"/>
  <c r="O98" i="6" s="1"/>
  <c r="J98" i="6"/>
  <c r="F98" i="6"/>
  <c r="R85" i="6"/>
  <c r="P85" i="6"/>
  <c r="N85" i="6"/>
  <c r="O85" i="6" s="1"/>
  <c r="L85" i="6"/>
  <c r="J85" i="6"/>
  <c r="F85" i="6"/>
  <c r="R21" i="6"/>
  <c r="P21" i="6"/>
  <c r="L21" i="6"/>
  <c r="N21" i="6" s="1"/>
  <c r="O21" i="6" s="1"/>
  <c r="J21" i="6"/>
  <c r="F21" i="6"/>
  <c r="R82" i="6"/>
  <c r="P82" i="6"/>
  <c r="O82" i="6"/>
  <c r="N82" i="6"/>
  <c r="L82" i="6"/>
  <c r="J82" i="6"/>
  <c r="F82" i="6"/>
  <c r="R115" i="6"/>
  <c r="P115" i="6"/>
  <c r="L115" i="6"/>
  <c r="N115" i="6" s="1"/>
  <c r="O115" i="6" s="1"/>
  <c r="J115" i="6"/>
  <c r="F115" i="6"/>
  <c r="R72" i="6"/>
  <c r="P72" i="6"/>
  <c r="L72" i="6"/>
  <c r="N72" i="6" s="1"/>
  <c r="O72" i="6" s="1"/>
  <c r="J72" i="6"/>
  <c r="F72" i="6"/>
  <c r="R99" i="6"/>
  <c r="P99" i="6"/>
  <c r="L99" i="6"/>
  <c r="N99" i="6" s="1"/>
  <c r="O99" i="6" s="1"/>
  <c r="J99" i="6"/>
  <c r="F99" i="6"/>
  <c r="R49" i="6"/>
  <c r="P49" i="6"/>
  <c r="L49" i="6"/>
  <c r="N49" i="6" s="1"/>
  <c r="O49" i="6" s="1"/>
  <c r="J49" i="6"/>
  <c r="F49" i="6"/>
  <c r="R8" i="6"/>
  <c r="P8" i="6"/>
  <c r="L8" i="6"/>
  <c r="N8" i="6" s="1"/>
  <c r="O8" i="6" s="1"/>
  <c r="J8" i="6"/>
  <c r="F8" i="6"/>
  <c r="R23" i="6"/>
  <c r="P23" i="6"/>
  <c r="N23" i="6"/>
  <c r="O23" i="6" s="1"/>
  <c r="L23" i="6"/>
  <c r="J23" i="6"/>
  <c r="F23" i="6"/>
  <c r="R30" i="6"/>
  <c r="P30" i="6"/>
  <c r="L30" i="6"/>
  <c r="N30" i="6" s="1"/>
  <c r="O30" i="6" s="1"/>
  <c r="J30" i="6"/>
  <c r="F30" i="6"/>
  <c r="R15" i="6"/>
  <c r="P15" i="6"/>
  <c r="N15" i="6"/>
  <c r="O15" i="6" s="1"/>
  <c r="L15" i="6"/>
  <c r="J15" i="6"/>
  <c r="F15" i="6"/>
  <c r="R43" i="6"/>
  <c r="P43" i="6"/>
  <c r="L43" i="6"/>
  <c r="N43" i="6" s="1"/>
  <c r="O43" i="6" s="1"/>
  <c r="J43" i="6"/>
  <c r="F43" i="6"/>
  <c r="R57" i="6"/>
  <c r="P57" i="6"/>
  <c r="L57" i="6"/>
  <c r="N57" i="6" s="1"/>
  <c r="O57" i="6" s="1"/>
  <c r="J57" i="6"/>
  <c r="F57" i="6"/>
  <c r="R29" i="6"/>
  <c r="P29" i="6"/>
  <c r="L29" i="6"/>
  <c r="N29" i="6" s="1"/>
  <c r="O29" i="6" s="1"/>
  <c r="J29" i="6"/>
  <c r="F29" i="6"/>
  <c r="R65" i="6"/>
  <c r="P65" i="6"/>
  <c r="L65" i="6"/>
  <c r="N65" i="6" s="1"/>
  <c r="O65" i="6" s="1"/>
  <c r="J65" i="6"/>
  <c r="F65" i="6"/>
  <c r="R61" i="6"/>
  <c r="P61" i="6"/>
  <c r="L61" i="6"/>
  <c r="N61" i="6" s="1"/>
  <c r="O61" i="6" s="1"/>
  <c r="J61" i="6"/>
  <c r="F61" i="6"/>
  <c r="R77" i="6"/>
  <c r="P77" i="6"/>
  <c r="N77" i="6"/>
  <c r="O77" i="6" s="1"/>
  <c r="L77" i="6"/>
  <c r="J77" i="6"/>
  <c r="F77" i="6"/>
  <c r="R74" i="6"/>
  <c r="P74" i="6"/>
  <c r="L74" i="6"/>
  <c r="N74" i="6" s="1"/>
  <c r="O74" i="6" s="1"/>
  <c r="J74" i="6"/>
  <c r="F74" i="6"/>
  <c r="R118" i="6"/>
  <c r="P118" i="6"/>
  <c r="N118" i="6"/>
  <c r="L118" i="6"/>
  <c r="J118" i="6"/>
  <c r="R25" i="6"/>
  <c r="P25" i="6"/>
  <c r="L25" i="6"/>
  <c r="N25" i="6" s="1"/>
  <c r="O25" i="6" s="1"/>
  <c r="J25" i="6"/>
  <c r="F25" i="6"/>
  <c r="R37" i="6"/>
  <c r="P37" i="6"/>
  <c r="L37" i="6"/>
  <c r="N37" i="6" s="1"/>
  <c r="O37" i="6" s="1"/>
  <c r="J37" i="6"/>
  <c r="F37" i="6"/>
  <c r="R16" i="6"/>
  <c r="P16" i="6"/>
  <c r="L16" i="6"/>
  <c r="N16" i="6" s="1"/>
  <c r="O16" i="6" s="1"/>
  <c r="J16" i="6"/>
  <c r="F16" i="6"/>
  <c r="R92" i="6"/>
  <c r="P92" i="6"/>
  <c r="L92" i="6"/>
  <c r="N92" i="6" s="1"/>
  <c r="O92" i="6" s="1"/>
  <c r="J92" i="6"/>
  <c r="F92" i="6"/>
  <c r="R91" i="6"/>
  <c r="P91" i="6"/>
  <c r="L91" i="6"/>
  <c r="N91" i="6" s="1"/>
  <c r="O91" i="6" s="1"/>
  <c r="J91" i="6"/>
  <c r="F91" i="6"/>
  <c r="R32" i="6"/>
  <c r="P32" i="6"/>
  <c r="N32" i="6"/>
  <c r="O32" i="6" s="1"/>
  <c r="L32" i="6"/>
  <c r="J32" i="6"/>
  <c r="F32" i="6"/>
  <c r="R67" i="6"/>
  <c r="P67" i="6"/>
  <c r="L67" i="6"/>
  <c r="N67" i="6" s="1"/>
  <c r="O67" i="6" s="1"/>
  <c r="J67" i="6"/>
  <c r="F67" i="6"/>
  <c r="R87" i="6"/>
  <c r="P87" i="6"/>
  <c r="L87" i="6"/>
  <c r="N87" i="6" s="1"/>
  <c r="O87" i="6" s="1"/>
  <c r="J87" i="6"/>
  <c r="F87" i="6"/>
  <c r="R86" i="6"/>
  <c r="P86" i="6"/>
  <c r="L86" i="6"/>
  <c r="N86" i="6" s="1"/>
  <c r="O86" i="6" s="1"/>
  <c r="J86" i="6"/>
  <c r="F86" i="6"/>
  <c r="R33" i="6"/>
  <c r="P33" i="6"/>
  <c r="L33" i="6"/>
  <c r="N33" i="6" s="1"/>
  <c r="O33" i="6" s="1"/>
  <c r="J33" i="6"/>
  <c r="F33" i="6"/>
  <c r="R116" i="6"/>
  <c r="P116" i="6"/>
  <c r="L116" i="6"/>
  <c r="N116" i="6" s="1"/>
  <c r="O116" i="6" s="1"/>
  <c r="J116" i="6"/>
  <c r="F116" i="6"/>
  <c r="R42" i="6"/>
  <c r="P42" i="6"/>
  <c r="N42" i="6"/>
  <c r="O42" i="6" s="1"/>
  <c r="L42" i="6"/>
  <c r="J42" i="6"/>
  <c r="F42" i="6"/>
  <c r="R76" i="6"/>
  <c r="P76" i="6"/>
  <c r="L76" i="6"/>
  <c r="N76" i="6" s="1"/>
  <c r="O76" i="6" s="1"/>
  <c r="J76" i="6"/>
  <c r="F76" i="6"/>
  <c r="R48" i="6"/>
  <c r="P48" i="6"/>
  <c r="L48" i="6"/>
  <c r="N48" i="6" s="1"/>
  <c r="O48" i="6" s="1"/>
  <c r="J48" i="6"/>
  <c r="F48" i="6"/>
  <c r="R95" i="6"/>
  <c r="P95" i="6"/>
  <c r="N95" i="6"/>
  <c r="O95" i="6" s="1"/>
  <c r="L95" i="6"/>
  <c r="J95" i="6"/>
  <c r="F95" i="6"/>
  <c r="R101" i="6"/>
  <c r="P101" i="6"/>
  <c r="L101" i="6"/>
  <c r="N101" i="6" s="1"/>
  <c r="O101" i="6" s="1"/>
  <c r="J101" i="6"/>
  <c r="F101" i="6"/>
  <c r="R81" i="6"/>
  <c r="P81" i="6"/>
  <c r="L81" i="6"/>
  <c r="N81" i="6" s="1"/>
  <c r="O81" i="6" s="1"/>
  <c r="J81" i="6"/>
  <c r="F81" i="6"/>
  <c r="R112" i="6"/>
  <c r="P112" i="6"/>
  <c r="L112" i="6"/>
  <c r="N112" i="6" s="1"/>
  <c r="O112" i="6" s="1"/>
  <c r="J112" i="6"/>
  <c r="F112" i="6"/>
  <c r="R20" i="6"/>
  <c r="P20" i="6"/>
  <c r="L20" i="6"/>
  <c r="N20" i="6" s="1"/>
  <c r="O20" i="6" s="1"/>
  <c r="J20" i="6"/>
  <c r="F20" i="6"/>
  <c r="R7" i="6"/>
  <c r="P7" i="6"/>
  <c r="L7" i="6"/>
  <c r="N7" i="6" s="1"/>
  <c r="O7" i="6" s="1"/>
  <c r="J7" i="6"/>
  <c r="F7" i="6"/>
  <c r="R96" i="6"/>
  <c r="P96" i="6"/>
  <c r="L96" i="6"/>
  <c r="N96" i="6" s="1"/>
  <c r="O96" i="6" s="1"/>
  <c r="J96" i="6"/>
  <c r="F96" i="6"/>
  <c r="R79" i="6"/>
  <c r="P79" i="6"/>
  <c r="N79" i="6"/>
  <c r="O79" i="6" s="1"/>
  <c r="L79" i="6"/>
  <c r="J79" i="6"/>
  <c r="F79" i="6"/>
  <c r="R94" i="6"/>
  <c r="P94" i="6"/>
  <c r="L94" i="6"/>
  <c r="N94" i="6" s="1"/>
  <c r="O94" i="6" s="1"/>
  <c r="J94" i="6"/>
  <c r="F94" i="6"/>
  <c r="R75" i="6"/>
  <c r="P75" i="6"/>
  <c r="L75" i="6"/>
  <c r="N75" i="6" s="1"/>
  <c r="O75" i="6" s="1"/>
  <c r="J75" i="6"/>
  <c r="F75" i="6"/>
  <c r="R18" i="6"/>
  <c r="P18" i="6"/>
  <c r="L18" i="6"/>
  <c r="N18" i="6" s="1"/>
  <c r="O18" i="6" s="1"/>
  <c r="J18" i="6"/>
  <c r="F18" i="6"/>
  <c r="R55" i="6"/>
  <c r="P55" i="6"/>
  <c r="L55" i="6"/>
  <c r="N55" i="6" s="1"/>
  <c r="O55" i="6" s="1"/>
  <c r="J55" i="6"/>
  <c r="F55" i="6"/>
  <c r="R93" i="6"/>
  <c r="P93" i="6"/>
  <c r="L93" i="6"/>
  <c r="N93" i="6" s="1"/>
  <c r="O93" i="6" s="1"/>
  <c r="J93" i="6"/>
  <c r="F93" i="6"/>
  <c r="R35" i="6"/>
  <c r="P35" i="6"/>
  <c r="N35" i="6"/>
  <c r="O35" i="6" s="1"/>
  <c r="L35" i="6"/>
  <c r="J35" i="6"/>
  <c r="F35" i="6"/>
  <c r="R44" i="6"/>
  <c r="P44" i="6"/>
  <c r="L44" i="6"/>
  <c r="N44" i="6" s="1"/>
  <c r="O44" i="6" s="1"/>
  <c r="J44" i="6"/>
  <c r="R39" i="6"/>
  <c r="P39" i="6"/>
  <c r="N39" i="6"/>
  <c r="O39" i="6" s="1"/>
  <c r="L39" i="6"/>
  <c r="J39" i="6"/>
  <c r="F39" i="6"/>
  <c r="R54" i="6"/>
  <c r="P54" i="6"/>
  <c r="L54" i="6"/>
  <c r="N54" i="6" s="1"/>
  <c r="O54" i="6" s="1"/>
  <c r="J54" i="6"/>
  <c r="F54" i="6"/>
  <c r="R5" i="6"/>
  <c r="P5" i="6"/>
  <c r="L5" i="6"/>
  <c r="N5" i="6" s="1"/>
  <c r="O5" i="6" s="1"/>
  <c r="J5" i="6"/>
  <c r="F5" i="6"/>
  <c r="R90" i="6"/>
  <c r="P90" i="6"/>
  <c r="L90" i="6"/>
  <c r="N90" i="6" s="1"/>
  <c r="O90" i="6" s="1"/>
  <c r="J90" i="6"/>
  <c r="F90" i="6"/>
  <c r="R11" i="6"/>
  <c r="P11" i="6"/>
  <c r="L11" i="6"/>
  <c r="N11" i="6" s="1"/>
  <c r="O11" i="6" s="1"/>
  <c r="J11" i="6"/>
  <c r="F11" i="6"/>
  <c r="R103" i="6"/>
  <c r="P103" i="6"/>
  <c r="L103" i="6"/>
  <c r="N103" i="6" s="1"/>
  <c r="O103" i="6" s="1"/>
  <c r="J103" i="6"/>
  <c r="F103" i="6"/>
  <c r="R12" i="6"/>
  <c r="P12" i="6"/>
  <c r="L12" i="6"/>
  <c r="N12" i="6" s="1"/>
  <c r="O12" i="6" s="1"/>
  <c r="J12" i="6"/>
  <c r="F12" i="6"/>
  <c r="R66" i="6"/>
  <c r="P66" i="6"/>
  <c r="N66" i="6"/>
  <c r="O66" i="6" s="1"/>
  <c r="L66" i="6"/>
  <c r="J66" i="6"/>
  <c r="F66" i="6"/>
  <c r="R14" i="6"/>
  <c r="P14" i="6"/>
  <c r="L14" i="6"/>
  <c r="N14" i="6" s="1"/>
  <c r="O14" i="6" s="1"/>
  <c r="J14" i="6"/>
  <c r="F14" i="6"/>
  <c r="R3" i="6"/>
  <c r="P3" i="6"/>
  <c r="L3" i="6"/>
  <c r="N3" i="6" s="1"/>
  <c r="O3" i="6" s="1"/>
  <c r="J3" i="6"/>
  <c r="R2" i="6"/>
  <c r="P2" i="6"/>
  <c r="L2" i="6"/>
  <c r="N2" i="6" s="1"/>
  <c r="O2" i="6" s="1"/>
  <c r="J2" i="6"/>
  <c r="F2" i="6"/>
  <c r="R97" i="6"/>
  <c r="P97" i="6"/>
  <c r="L97" i="6"/>
  <c r="N97" i="6" s="1"/>
  <c r="O97" i="6" s="1"/>
  <c r="J97" i="6"/>
  <c r="F97" i="6"/>
  <c r="R80" i="6"/>
  <c r="P80" i="6"/>
  <c r="N80" i="6"/>
  <c r="O80" i="6" s="1"/>
  <c r="L80" i="6"/>
  <c r="J80" i="6"/>
  <c r="F80" i="6"/>
  <c r="R108" i="6"/>
  <c r="P108" i="6"/>
  <c r="L108" i="6"/>
  <c r="N108" i="6" s="1"/>
  <c r="O108" i="6" s="1"/>
  <c r="J108" i="6"/>
  <c r="F108" i="6"/>
  <c r="R109" i="6"/>
  <c r="P109" i="6"/>
  <c r="L109" i="6"/>
  <c r="N109" i="6" s="1"/>
  <c r="O109" i="6" s="1"/>
  <c r="J109" i="6"/>
  <c r="F109" i="6"/>
  <c r="R31" i="6"/>
  <c r="P31" i="6"/>
  <c r="L31" i="6"/>
  <c r="N31" i="6" s="1"/>
  <c r="O31" i="6" s="1"/>
  <c r="J31" i="6"/>
  <c r="F31" i="6"/>
  <c r="R71" i="6"/>
  <c r="P71" i="6"/>
  <c r="L71" i="6"/>
  <c r="N71" i="6" s="1"/>
  <c r="O71" i="6" s="1"/>
  <c r="J71" i="6"/>
  <c r="F71" i="6"/>
  <c r="R41" i="6"/>
  <c r="P41" i="6"/>
  <c r="L41" i="6"/>
  <c r="N41" i="6" s="1"/>
  <c r="O41" i="6" s="1"/>
  <c r="J41" i="6"/>
  <c r="F41" i="6"/>
  <c r="R105" i="6"/>
  <c r="P105" i="6"/>
  <c r="L105" i="6"/>
  <c r="N105" i="6" s="1"/>
  <c r="O105" i="6" s="1"/>
  <c r="J105" i="6"/>
  <c r="F105" i="6"/>
  <c r="R104" i="6"/>
  <c r="P104" i="6"/>
  <c r="L104" i="6"/>
  <c r="N104" i="6" s="1"/>
  <c r="O104" i="6" s="1"/>
  <c r="J104" i="6"/>
  <c r="F104" i="6"/>
  <c r="R45" i="6"/>
  <c r="P45" i="6"/>
  <c r="L45" i="6"/>
  <c r="N45" i="6" s="1"/>
  <c r="O45" i="6" s="1"/>
  <c r="J45" i="6"/>
  <c r="F45" i="6"/>
  <c r="R34" i="6"/>
  <c r="P34" i="6"/>
  <c r="L34" i="6"/>
  <c r="N34" i="6" s="1"/>
  <c r="O34" i="6" s="1"/>
  <c r="J34" i="6"/>
  <c r="F34" i="6"/>
  <c r="R114" i="6"/>
  <c r="P114" i="6"/>
  <c r="O114" i="6"/>
  <c r="N114" i="6"/>
  <c r="L114" i="6"/>
  <c r="J114" i="6"/>
  <c r="F114" i="6"/>
  <c r="R17" i="6"/>
  <c r="P17" i="6"/>
  <c r="N17" i="6"/>
  <c r="O17" i="6" s="1"/>
  <c r="L17" i="6"/>
  <c r="J17" i="6"/>
  <c r="F17" i="6"/>
  <c r="R19" i="6"/>
  <c r="P19" i="6"/>
  <c r="L19" i="6"/>
  <c r="N19" i="6" s="1"/>
  <c r="O19" i="6" s="1"/>
  <c r="J19" i="6"/>
  <c r="F19" i="6"/>
  <c r="R27" i="6"/>
  <c r="P27" i="6"/>
  <c r="L27" i="6"/>
  <c r="N27" i="6" s="1"/>
  <c r="O27" i="6" s="1"/>
  <c r="J27" i="6"/>
  <c r="F27" i="6"/>
  <c r="R100" i="6"/>
  <c r="P100" i="6"/>
  <c r="L100" i="6"/>
  <c r="N100" i="6" s="1"/>
  <c r="O100" i="6" s="1"/>
  <c r="J100" i="6"/>
  <c r="F100" i="6"/>
  <c r="R62" i="6"/>
  <c r="P62" i="6"/>
  <c r="L62" i="6"/>
  <c r="N62" i="6" s="1"/>
  <c r="O62" i="6" s="1"/>
  <c r="J62" i="6"/>
  <c r="F62" i="6"/>
  <c r="R110" i="6"/>
  <c r="P110" i="6"/>
  <c r="N110" i="6"/>
  <c r="O110" i="6" s="1"/>
  <c r="L110" i="6"/>
  <c r="J110" i="6"/>
  <c r="F110" i="6"/>
  <c r="R111" i="6"/>
  <c r="P111" i="6"/>
  <c r="L111" i="6"/>
  <c r="N111" i="6" s="1"/>
  <c r="O111" i="6" s="1"/>
  <c r="J111" i="6"/>
  <c r="F111" i="6"/>
  <c r="R64" i="6"/>
  <c r="P64" i="6"/>
  <c r="L64" i="6"/>
  <c r="N64" i="6" s="1"/>
  <c r="O64" i="6" s="1"/>
  <c r="J64" i="6"/>
  <c r="F64" i="6"/>
  <c r="R59" i="6"/>
  <c r="P59" i="6"/>
  <c r="L59" i="6"/>
  <c r="N59" i="6" s="1"/>
  <c r="O59" i="6" s="1"/>
  <c r="J59" i="6"/>
  <c r="F59" i="6"/>
  <c r="R52" i="6"/>
  <c r="P52" i="6"/>
  <c r="L52" i="6"/>
  <c r="N52" i="6" s="1"/>
  <c r="O52" i="6" s="1"/>
  <c r="J52" i="6"/>
  <c r="F52" i="6"/>
  <c r="R50" i="6"/>
  <c r="P50" i="6"/>
  <c r="L50" i="6"/>
  <c r="N50" i="6" s="1"/>
  <c r="O50" i="6" s="1"/>
  <c r="J50" i="6"/>
  <c r="F50" i="6"/>
  <c r="R47" i="6"/>
  <c r="P47" i="6"/>
  <c r="L47" i="6"/>
  <c r="N47" i="6" s="1"/>
  <c r="O47" i="6" s="1"/>
  <c r="J47" i="6"/>
  <c r="F47" i="6"/>
  <c r="R117" i="6"/>
  <c r="P117" i="6"/>
  <c r="N117" i="6"/>
  <c r="L117" i="6"/>
  <c r="J117" i="6"/>
  <c r="R83" i="6"/>
  <c r="P83" i="6"/>
  <c r="L83" i="6"/>
  <c r="N83" i="6" s="1"/>
  <c r="O83" i="6" s="1"/>
  <c r="J83" i="6"/>
  <c r="F83" i="6"/>
  <c r="R69" i="6"/>
  <c r="P69" i="6"/>
  <c r="N69" i="6"/>
  <c r="O69" i="6" s="1"/>
  <c r="L69" i="6"/>
  <c r="J69" i="6"/>
  <c r="F69" i="6"/>
  <c r="R4" i="6"/>
  <c r="P4" i="6"/>
  <c r="L4" i="6"/>
  <c r="N4" i="6" s="1"/>
  <c r="O4" i="6" s="1"/>
  <c r="J4" i="6"/>
  <c r="F4" i="6"/>
  <c r="R6" i="6"/>
  <c r="P6" i="6"/>
  <c r="L6" i="6"/>
  <c r="N6" i="6" s="1"/>
  <c r="O6" i="6" s="1"/>
  <c r="J6" i="6"/>
  <c r="F6" i="6"/>
  <c r="R58" i="6"/>
  <c r="P58" i="6"/>
  <c r="L58" i="6"/>
  <c r="N58" i="6" s="1"/>
  <c r="O58" i="6" s="1"/>
  <c r="J58" i="6"/>
  <c r="F58" i="6"/>
  <c r="R46" i="6"/>
  <c r="P46" i="6"/>
  <c r="L46" i="6"/>
  <c r="N46" i="6" s="1"/>
  <c r="O46" i="6" s="1"/>
  <c r="J46" i="6"/>
  <c r="F46" i="6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3" i="1"/>
  <c r="F42" i="1"/>
  <c r="F41" i="1"/>
  <c r="F40" i="1"/>
  <c r="F39" i="1"/>
  <c r="F38" i="1"/>
  <c r="F37" i="1"/>
  <c r="F36" i="1"/>
  <c r="F35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7" i="1"/>
  <c r="F6" i="1"/>
  <c r="F5" i="1"/>
  <c r="F4" i="1"/>
  <c r="F3" i="1"/>
  <c r="F2" i="1"/>
  <c r="E119" i="2" l="1"/>
  <c r="I34" i="2" l="1"/>
  <c r="L118" i="2" l="1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2" i="2"/>
  <c r="C119" i="2"/>
  <c r="K119" i="2"/>
  <c r="F119" i="2"/>
  <c r="I118" i="2"/>
  <c r="G118" i="2"/>
  <c r="I117" i="2"/>
  <c r="G117" i="2"/>
  <c r="I116" i="2"/>
  <c r="G116" i="2"/>
  <c r="I115" i="2"/>
  <c r="G115" i="2"/>
  <c r="I114" i="2"/>
  <c r="G114" i="2"/>
  <c r="I113" i="2"/>
  <c r="G113" i="2"/>
  <c r="I112" i="2"/>
  <c r="G112" i="2"/>
  <c r="I111" i="2"/>
  <c r="G111" i="2"/>
  <c r="I110" i="2"/>
  <c r="G110" i="2"/>
  <c r="I109" i="2"/>
  <c r="G109" i="2"/>
  <c r="I108" i="2"/>
  <c r="G108" i="2"/>
  <c r="I107" i="2"/>
  <c r="G107" i="2"/>
  <c r="I106" i="2"/>
  <c r="G106" i="2"/>
  <c r="I105" i="2"/>
  <c r="G105" i="2"/>
  <c r="I104" i="2"/>
  <c r="G104" i="2"/>
  <c r="I103" i="2"/>
  <c r="G103" i="2"/>
  <c r="I102" i="2"/>
  <c r="G102" i="2"/>
  <c r="I101" i="2"/>
  <c r="G101" i="2"/>
  <c r="I100" i="2"/>
  <c r="G100" i="2"/>
  <c r="I99" i="2"/>
  <c r="G99" i="2"/>
  <c r="I98" i="2"/>
  <c r="G98" i="2"/>
  <c r="I97" i="2"/>
  <c r="G97" i="2"/>
  <c r="I96" i="2"/>
  <c r="G96" i="2"/>
  <c r="I95" i="2"/>
  <c r="G95" i="2"/>
  <c r="I94" i="2"/>
  <c r="G94" i="2"/>
  <c r="I93" i="2"/>
  <c r="G93" i="2"/>
  <c r="I92" i="2"/>
  <c r="G92" i="2"/>
  <c r="I91" i="2"/>
  <c r="G91" i="2"/>
  <c r="I90" i="2"/>
  <c r="G90" i="2"/>
  <c r="I89" i="2"/>
  <c r="G89" i="2"/>
  <c r="I88" i="2"/>
  <c r="G88" i="2"/>
  <c r="I87" i="2"/>
  <c r="G87" i="2"/>
  <c r="I86" i="2"/>
  <c r="G86" i="2"/>
  <c r="I85" i="2"/>
  <c r="G85" i="2"/>
  <c r="I84" i="2"/>
  <c r="G84" i="2"/>
  <c r="I83" i="2"/>
  <c r="G83" i="2"/>
  <c r="I82" i="2"/>
  <c r="G82" i="2"/>
  <c r="I81" i="2"/>
  <c r="G81" i="2"/>
  <c r="I80" i="2"/>
  <c r="G80" i="2"/>
  <c r="I79" i="2"/>
  <c r="G79" i="2"/>
  <c r="I78" i="2"/>
  <c r="G78" i="2"/>
  <c r="I77" i="2"/>
  <c r="G77" i="2"/>
  <c r="I76" i="2"/>
  <c r="G76" i="2"/>
  <c r="I75" i="2"/>
  <c r="G75" i="2"/>
  <c r="I74" i="2"/>
  <c r="G74" i="2"/>
  <c r="G73" i="2"/>
  <c r="I72" i="2"/>
  <c r="G72" i="2"/>
  <c r="I71" i="2"/>
  <c r="G71" i="2"/>
  <c r="I70" i="2"/>
  <c r="G70" i="2"/>
  <c r="I69" i="2"/>
  <c r="G69" i="2"/>
  <c r="I68" i="2"/>
  <c r="G68" i="2"/>
  <c r="I67" i="2"/>
  <c r="G67" i="2"/>
  <c r="I66" i="2"/>
  <c r="G66" i="2"/>
  <c r="I65" i="2"/>
  <c r="G65" i="2"/>
  <c r="I64" i="2"/>
  <c r="G64" i="2"/>
  <c r="I63" i="2"/>
  <c r="G63" i="2"/>
  <c r="I62" i="2"/>
  <c r="G62" i="2"/>
  <c r="I61" i="2"/>
  <c r="G61" i="2"/>
  <c r="I60" i="2"/>
  <c r="G60" i="2"/>
  <c r="I59" i="2"/>
  <c r="G59" i="2"/>
  <c r="I58" i="2"/>
  <c r="G58" i="2"/>
  <c r="I57" i="2"/>
  <c r="G57" i="2"/>
  <c r="I56" i="2"/>
  <c r="G56" i="2"/>
  <c r="I55" i="2"/>
  <c r="G55" i="2"/>
  <c r="I54" i="2"/>
  <c r="G54" i="2"/>
  <c r="I53" i="2"/>
  <c r="G53" i="2"/>
  <c r="I52" i="2"/>
  <c r="G52" i="2"/>
  <c r="I51" i="2"/>
  <c r="G51" i="2"/>
  <c r="I50" i="2"/>
  <c r="G50" i="2"/>
  <c r="I49" i="2"/>
  <c r="G49" i="2"/>
  <c r="I48" i="2"/>
  <c r="G48" i="2"/>
  <c r="I47" i="2"/>
  <c r="G47" i="2"/>
  <c r="I46" i="2"/>
  <c r="G46" i="2"/>
  <c r="I45" i="2"/>
  <c r="G45" i="2"/>
  <c r="I44" i="2"/>
  <c r="G44" i="2"/>
  <c r="I43" i="2"/>
  <c r="G43" i="2"/>
  <c r="I42" i="2"/>
  <c r="G42" i="2"/>
  <c r="I41" i="2"/>
  <c r="G41" i="2"/>
  <c r="I40" i="2"/>
  <c r="G40" i="2"/>
  <c r="I39" i="2"/>
  <c r="G39" i="2"/>
  <c r="I38" i="2"/>
  <c r="G38" i="2"/>
  <c r="I37" i="2"/>
  <c r="G37" i="2"/>
  <c r="I36" i="2"/>
  <c r="G36" i="2"/>
  <c r="I35" i="2"/>
  <c r="G35" i="2"/>
  <c r="G34" i="2"/>
  <c r="I33" i="2"/>
  <c r="G33" i="2"/>
  <c r="I32" i="2"/>
  <c r="G32" i="2"/>
  <c r="I31" i="2"/>
  <c r="G31" i="2"/>
  <c r="I30" i="2"/>
  <c r="G30" i="2"/>
  <c r="I29" i="2"/>
  <c r="G29" i="2"/>
  <c r="I28" i="2"/>
  <c r="G28" i="2"/>
  <c r="I27" i="2"/>
  <c r="G27" i="2"/>
  <c r="I26" i="2"/>
  <c r="G26" i="2"/>
  <c r="I25" i="2"/>
  <c r="G25" i="2"/>
  <c r="I24" i="2"/>
  <c r="G24" i="2"/>
  <c r="I23" i="2"/>
  <c r="G23" i="2"/>
  <c r="I22" i="2"/>
  <c r="G22" i="2"/>
  <c r="I21" i="2"/>
  <c r="G21" i="2"/>
  <c r="I20" i="2"/>
  <c r="G20" i="2"/>
  <c r="I19" i="2"/>
  <c r="G19" i="2"/>
  <c r="I18" i="2"/>
  <c r="G18" i="2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I9" i="2"/>
  <c r="G9" i="2"/>
  <c r="G8" i="2"/>
  <c r="I7" i="2"/>
  <c r="G7" i="2"/>
  <c r="I6" i="2"/>
  <c r="G6" i="2"/>
  <c r="I5" i="2"/>
  <c r="G5" i="2"/>
  <c r="I4" i="2"/>
  <c r="G4" i="2"/>
  <c r="I3" i="2"/>
  <c r="G3" i="2"/>
  <c r="G2" i="2"/>
  <c r="G119" i="2" l="1"/>
  <c r="I2" i="2"/>
  <c r="I119" i="2"/>
  <c r="R119" i="1"/>
  <c r="I119" i="1"/>
  <c r="H119" i="1"/>
  <c r="D119" i="1"/>
  <c r="S118" i="1"/>
  <c r="Q118" i="1"/>
  <c r="J118" i="1"/>
  <c r="L118" i="1"/>
  <c r="S117" i="1"/>
  <c r="Q117" i="1"/>
  <c r="J117" i="1"/>
  <c r="L117" i="1"/>
  <c r="S116" i="1"/>
  <c r="Q116" i="1"/>
  <c r="J116" i="1"/>
  <c r="L116" i="1"/>
  <c r="S115" i="1"/>
  <c r="Q115" i="1"/>
  <c r="J115" i="1"/>
  <c r="L115" i="1"/>
  <c r="S114" i="1"/>
  <c r="Q114" i="1"/>
  <c r="J114" i="1"/>
  <c r="L114" i="1"/>
  <c r="S113" i="1"/>
  <c r="Q113" i="1"/>
  <c r="J113" i="1"/>
  <c r="L113" i="1"/>
  <c r="S112" i="1"/>
  <c r="Q112" i="1"/>
  <c r="J112" i="1"/>
  <c r="L112" i="1"/>
  <c r="S111" i="1"/>
  <c r="Q111" i="1"/>
  <c r="J111" i="1"/>
  <c r="L111" i="1"/>
  <c r="S110" i="1"/>
  <c r="Q110" i="1"/>
  <c r="J110" i="1"/>
  <c r="L110" i="1"/>
  <c r="S109" i="1"/>
  <c r="Q109" i="1"/>
  <c r="J109" i="1"/>
  <c r="L109" i="1"/>
  <c r="S108" i="1"/>
  <c r="Q108" i="1"/>
  <c r="J108" i="1"/>
  <c r="L108" i="1"/>
  <c r="S107" i="1"/>
  <c r="Q107" i="1"/>
  <c r="J107" i="1"/>
  <c r="L107" i="1"/>
  <c r="S106" i="1"/>
  <c r="Q106" i="1"/>
  <c r="J106" i="1"/>
  <c r="L106" i="1"/>
  <c r="S105" i="1"/>
  <c r="Q105" i="1"/>
  <c r="J105" i="1"/>
  <c r="L105" i="1"/>
  <c r="S104" i="1"/>
  <c r="Q104" i="1"/>
  <c r="J104" i="1"/>
  <c r="L104" i="1"/>
  <c r="S103" i="1"/>
  <c r="Q103" i="1"/>
  <c r="J103" i="1"/>
  <c r="L103" i="1"/>
  <c r="S102" i="1"/>
  <c r="Q102" i="1"/>
  <c r="J102" i="1"/>
  <c r="L102" i="1"/>
  <c r="S101" i="1"/>
  <c r="Q101" i="1"/>
  <c r="J101" i="1"/>
  <c r="L101" i="1"/>
  <c r="S100" i="1"/>
  <c r="Q100" i="1"/>
  <c r="J100" i="1"/>
  <c r="L100" i="1"/>
  <c r="S99" i="1"/>
  <c r="Q99" i="1"/>
  <c r="J99" i="1"/>
  <c r="L99" i="1"/>
  <c r="S98" i="1"/>
  <c r="Q98" i="1"/>
  <c r="J98" i="1"/>
  <c r="L98" i="1"/>
  <c r="S97" i="1"/>
  <c r="Q97" i="1"/>
  <c r="J97" i="1"/>
  <c r="L97" i="1"/>
  <c r="S96" i="1"/>
  <c r="Q96" i="1"/>
  <c r="J96" i="1"/>
  <c r="L96" i="1"/>
  <c r="S95" i="1"/>
  <c r="Q95" i="1"/>
  <c r="J95" i="1"/>
  <c r="L95" i="1"/>
  <c r="S94" i="1"/>
  <c r="Q94" i="1"/>
  <c r="J94" i="1"/>
  <c r="L94" i="1"/>
  <c r="S93" i="1"/>
  <c r="Q93" i="1"/>
  <c r="J93" i="1"/>
  <c r="L93" i="1"/>
  <c r="S92" i="1"/>
  <c r="Q92" i="1"/>
  <c r="J92" i="1"/>
  <c r="L92" i="1"/>
  <c r="S91" i="1"/>
  <c r="Q91" i="1"/>
  <c r="J91" i="1"/>
  <c r="L91" i="1"/>
  <c r="S90" i="1"/>
  <c r="Q90" i="1"/>
  <c r="J90" i="1"/>
  <c r="L90" i="1"/>
  <c r="S89" i="1"/>
  <c r="Q89" i="1"/>
  <c r="J89" i="1"/>
  <c r="L89" i="1"/>
  <c r="S88" i="1"/>
  <c r="Q88" i="1"/>
  <c r="J88" i="1"/>
  <c r="L88" i="1"/>
  <c r="S87" i="1"/>
  <c r="Q87" i="1"/>
  <c r="J87" i="1"/>
  <c r="L87" i="1"/>
  <c r="S86" i="1"/>
  <c r="Q86" i="1"/>
  <c r="J86" i="1"/>
  <c r="L86" i="1"/>
  <c r="S85" i="1"/>
  <c r="Q85" i="1"/>
  <c r="J85" i="1"/>
  <c r="L85" i="1"/>
  <c r="S84" i="1"/>
  <c r="Q84" i="1"/>
  <c r="J84" i="1"/>
  <c r="S83" i="1"/>
  <c r="Q83" i="1"/>
  <c r="J83" i="1"/>
  <c r="S82" i="1"/>
  <c r="Q82" i="1"/>
  <c r="J82" i="1"/>
  <c r="S81" i="1"/>
  <c r="Q81" i="1"/>
  <c r="J81" i="1"/>
  <c r="L81" i="1"/>
  <c r="S80" i="1"/>
  <c r="Q80" i="1"/>
  <c r="J80" i="1"/>
  <c r="S79" i="1"/>
  <c r="Q79" i="1"/>
  <c r="J79" i="1"/>
  <c r="L79" i="1"/>
  <c r="S78" i="1"/>
  <c r="Q78" i="1"/>
  <c r="J78" i="1"/>
  <c r="L78" i="1"/>
  <c r="S77" i="1"/>
  <c r="Q77" i="1"/>
  <c r="J77" i="1"/>
  <c r="L77" i="1"/>
  <c r="S76" i="1"/>
  <c r="Q76" i="1"/>
  <c r="J76" i="1"/>
  <c r="L76" i="1"/>
  <c r="S75" i="1"/>
  <c r="Q75" i="1"/>
  <c r="J75" i="1"/>
  <c r="L75" i="1"/>
  <c r="S74" i="1"/>
  <c r="Q74" i="1"/>
  <c r="J74" i="1"/>
  <c r="L74" i="1"/>
  <c r="S73" i="1"/>
  <c r="Q73" i="1"/>
  <c r="J73" i="1"/>
  <c r="S72" i="1"/>
  <c r="Q72" i="1"/>
  <c r="J72" i="1"/>
  <c r="L72" i="1"/>
  <c r="S71" i="1"/>
  <c r="Q71" i="1"/>
  <c r="J71" i="1"/>
  <c r="L71" i="1"/>
  <c r="S70" i="1"/>
  <c r="Q70" i="1"/>
  <c r="J70" i="1"/>
  <c r="L70" i="1"/>
  <c r="S69" i="1"/>
  <c r="Q69" i="1"/>
  <c r="J69" i="1"/>
  <c r="L69" i="1"/>
  <c r="S68" i="1"/>
  <c r="Q68" i="1"/>
  <c r="J68" i="1"/>
  <c r="L68" i="1"/>
  <c r="S67" i="1"/>
  <c r="Q67" i="1"/>
  <c r="J67" i="1"/>
  <c r="L67" i="1"/>
  <c r="S66" i="1"/>
  <c r="Q66" i="1"/>
  <c r="J66" i="1"/>
  <c r="L66" i="1"/>
  <c r="S65" i="1"/>
  <c r="Q65" i="1"/>
  <c r="J65" i="1"/>
  <c r="L65" i="1"/>
  <c r="S64" i="1"/>
  <c r="Q64" i="1"/>
  <c r="J64" i="1"/>
  <c r="L64" i="1"/>
  <c r="S63" i="1"/>
  <c r="Q63" i="1"/>
  <c r="J63" i="1"/>
  <c r="L63" i="1"/>
  <c r="S62" i="1"/>
  <c r="Q62" i="1"/>
  <c r="J62" i="1"/>
  <c r="L62" i="1"/>
  <c r="S61" i="1"/>
  <c r="Q61" i="1"/>
  <c r="J61" i="1"/>
  <c r="L61" i="1"/>
  <c r="S60" i="1"/>
  <c r="Q60" i="1"/>
  <c r="J60" i="1"/>
  <c r="L60" i="1"/>
  <c r="S59" i="1"/>
  <c r="Q59" i="1"/>
  <c r="J59" i="1"/>
  <c r="L59" i="1"/>
  <c r="S58" i="1"/>
  <c r="Q58" i="1"/>
  <c r="J58" i="1"/>
  <c r="L58" i="1"/>
  <c r="S57" i="1"/>
  <c r="Q57" i="1"/>
  <c r="J57" i="1"/>
  <c r="L57" i="1"/>
  <c r="S56" i="1"/>
  <c r="Q56" i="1"/>
  <c r="J56" i="1"/>
  <c r="L56" i="1"/>
  <c r="S55" i="1"/>
  <c r="Q55" i="1"/>
  <c r="J55" i="1"/>
  <c r="L55" i="1"/>
  <c r="S54" i="1"/>
  <c r="Q54" i="1"/>
  <c r="J54" i="1"/>
  <c r="L54" i="1"/>
  <c r="S53" i="1"/>
  <c r="Q53" i="1"/>
  <c r="J53" i="1"/>
  <c r="L53" i="1"/>
  <c r="S52" i="1"/>
  <c r="Q52" i="1"/>
  <c r="J52" i="1"/>
  <c r="L52" i="1"/>
  <c r="S51" i="1"/>
  <c r="Q51" i="1"/>
  <c r="J51" i="1"/>
  <c r="L51" i="1"/>
  <c r="S50" i="1"/>
  <c r="Q50" i="1"/>
  <c r="J50" i="1"/>
  <c r="L50" i="1"/>
  <c r="S49" i="1"/>
  <c r="Q49" i="1"/>
  <c r="J49" i="1"/>
  <c r="L49" i="1"/>
  <c r="S48" i="1"/>
  <c r="Q48" i="1"/>
  <c r="J48" i="1"/>
  <c r="L48" i="1"/>
  <c r="S47" i="1"/>
  <c r="Q47" i="1"/>
  <c r="J47" i="1"/>
  <c r="L47" i="1"/>
  <c r="S46" i="1"/>
  <c r="Q46" i="1"/>
  <c r="J46" i="1"/>
  <c r="L46" i="1"/>
  <c r="S45" i="1"/>
  <c r="Q45" i="1"/>
  <c r="J45" i="1"/>
  <c r="L45" i="1"/>
  <c r="S44" i="1"/>
  <c r="Q44" i="1"/>
  <c r="J44" i="1"/>
  <c r="L44" i="1"/>
  <c r="S43" i="1"/>
  <c r="Q43" i="1"/>
  <c r="J43" i="1"/>
  <c r="L43" i="1"/>
  <c r="S42" i="1"/>
  <c r="Q42" i="1"/>
  <c r="J42" i="1"/>
  <c r="L42" i="1"/>
  <c r="S41" i="1"/>
  <c r="Q41" i="1"/>
  <c r="J41" i="1"/>
  <c r="S40" i="1"/>
  <c r="Q40" i="1"/>
  <c r="J40" i="1"/>
  <c r="S39" i="1"/>
  <c r="Q39" i="1"/>
  <c r="J39" i="1"/>
  <c r="L39" i="1"/>
  <c r="S38" i="1"/>
  <c r="Q38" i="1"/>
  <c r="J38" i="1"/>
  <c r="S37" i="1"/>
  <c r="Q37" i="1"/>
  <c r="J37" i="1"/>
  <c r="L37" i="1"/>
  <c r="S36" i="1"/>
  <c r="Q36" i="1"/>
  <c r="J36" i="1"/>
  <c r="S35" i="1"/>
  <c r="Q35" i="1"/>
  <c r="J35" i="1"/>
  <c r="L35" i="1"/>
  <c r="S34" i="1"/>
  <c r="Q34" i="1"/>
  <c r="J34" i="1"/>
  <c r="S33" i="1"/>
  <c r="Q33" i="1"/>
  <c r="J33" i="1"/>
  <c r="L33" i="1"/>
  <c r="S32" i="1"/>
  <c r="Q32" i="1"/>
  <c r="J32" i="1"/>
  <c r="L32" i="1"/>
  <c r="S31" i="1"/>
  <c r="Q31" i="1"/>
  <c r="J31" i="1"/>
  <c r="L31" i="1"/>
  <c r="S30" i="1"/>
  <c r="Q30" i="1"/>
  <c r="J30" i="1"/>
  <c r="L30" i="1"/>
  <c r="S29" i="1"/>
  <c r="Q29" i="1"/>
  <c r="J29" i="1"/>
  <c r="L29" i="1"/>
  <c r="S28" i="1"/>
  <c r="Q28" i="1"/>
  <c r="J28" i="1"/>
  <c r="L28" i="1"/>
  <c r="S27" i="1"/>
  <c r="Q27" i="1"/>
  <c r="J27" i="1"/>
  <c r="L27" i="1"/>
  <c r="S26" i="1"/>
  <c r="Q26" i="1"/>
  <c r="J26" i="1"/>
  <c r="L26" i="1"/>
  <c r="S25" i="1"/>
  <c r="Q25" i="1"/>
  <c r="J25" i="1"/>
  <c r="L25" i="1"/>
  <c r="S24" i="1"/>
  <c r="Q24" i="1"/>
  <c r="J24" i="1"/>
  <c r="L24" i="1"/>
  <c r="S23" i="1"/>
  <c r="Q23" i="1"/>
  <c r="J23" i="1"/>
  <c r="L23" i="1"/>
  <c r="S22" i="1"/>
  <c r="Q22" i="1"/>
  <c r="J22" i="1"/>
  <c r="L22" i="1"/>
  <c r="S21" i="1"/>
  <c r="Q21" i="1"/>
  <c r="J21" i="1"/>
  <c r="L21" i="1"/>
  <c r="S20" i="1"/>
  <c r="Q20" i="1"/>
  <c r="J20" i="1"/>
  <c r="L20" i="1"/>
  <c r="S19" i="1"/>
  <c r="Q19" i="1"/>
  <c r="J19" i="1"/>
  <c r="L19" i="1"/>
  <c r="S18" i="1"/>
  <c r="Q18" i="1"/>
  <c r="J18" i="1"/>
  <c r="L18" i="1"/>
  <c r="S17" i="1"/>
  <c r="Q17" i="1"/>
  <c r="J17" i="1"/>
  <c r="L17" i="1"/>
  <c r="S16" i="1"/>
  <c r="Q16" i="1"/>
  <c r="J16" i="1"/>
  <c r="L16" i="1"/>
  <c r="S15" i="1"/>
  <c r="Q15" i="1"/>
  <c r="J15" i="1"/>
  <c r="L15" i="1"/>
  <c r="S14" i="1"/>
  <c r="Q14" i="1"/>
  <c r="J14" i="1"/>
  <c r="L14" i="1"/>
  <c r="S13" i="1"/>
  <c r="Q13" i="1"/>
  <c r="J13" i="1"/>
  <c r="L13" i="1"/>
  <c r="S12" i="1"/>
  <c r="Q12" i="1"/>
  <c r="J12" i="1"/>
  <c r="L12" i="1"/>
  <c r="S11" i="1"/>
  <c r="Q11" i="1"/>
  <c r="J11" i="1"/>
  <c r="L11" i="1"/>
  <c r="S10" i="1"/>
  <c r="Q10" i="1"/>
  <c r="J10" i="1"/>
  <c r="L10" i="1"/>
  <c r="S9" i="1"/>
  <c r="Q9" i="1"/>
  <c r="J9" i="1"/>
  <c r="L9" i="1"/>
  <c r="S8" i="1"/>
  <c r="Q8" i="1"/>
  <c r="J8" i="1"/>
  <c r="S7" i="1"/>
  <c r="Q7" i="1"/>
  <c r="J7" i="1"/>
  <c r="S6" i="1"/>
  <c r="Q6" i="1"/>
  <c r="J6" i="1"/>
  <c r="L6" i="1"/>
  <c r="S5" i="1"/>
  <c r="Q5" i="1"/>
  <c r="J5" i="1"/>
  <c r="S4" i="1"/>
  <c r="Q4" i="1"/>
  <c r="J4" i="1"/>
  <c r="L4" i="1"/>
  <c r="S3" i="1"/>
  <c r="Q3" i="1"/>
  <c r="J3" i="1"/>
  <c r="S2" i="1"/>
  <c r="Q2" i="1"/>
  <c r="J2" i="1"/>
  <c r="J119" i="1" l="1"/>
  <c r="N20" i="1"/>
  <c r="O20" i="1" s="1"/>
  <c r="N22" i="1"/>
  <c r="O22" i="1" s="1"/>
  <c r="N24" i="1"/>
  <c r="O24" i="1" s="1"/>
  <c r="N26" i="1"/>
  <c r="O26" i="1" s="1"/>
  <c r="N28" i="1"/>
  <c r="O28" i="1" s="1"/>
  <c r="N30" i="1"/>
  <c r="O30" i="1" s="1"/>
  <c r="N32" i="1"/>
  <c r="O32" i="1" s="1"/>
  <c r="N35" i="1"/>
  <c r="O35" i="1" s="1"/>
  <c r="N37" i="1"/>
  <c r="O37" i="1" s="1"/>
  <c r="N10" i="1"/>
  <c r="O10" i="1" s="1"/>
  <c r="N4" i="1"/>
  <c r="O4" i="1" s="1"/>
  <c r="N6" i="1"/>
  <c r="O6" i="1" s="1"/>
  <c r="N12" i="1"/>
  <c r="O12" i="1" s="1"/>
  <c r="N14" i="1"/>
  <c r="O14" i="1" s="1"/>
  <c r="N16" i="1"/>
  <c r="O16" i="1" s="1"/>
  <c r="N17" i="1"/>
  <c r="O17" i="1" s="1"/>
  <c r="N18" i="1"/>
  <c r="O18" i="1" s="1"/>
  <c r="N19" i="1"/>
  <c r="O19" i="1" s="1"/>
  <c r="N21" i="1"/>
  <c r="O21" i="1" s="1"/>
  <c r="N23" i="1"/>
  <c r="O23" i="1" s="1"/>
  <c r="N25" i="1"/>
  <c r="O25" i="1" s="1"/>
  <c r="N27" i="1"/>
  <c r="O27" i="1" s="1"/>
  <c r="N29" i="1"/>
  <c r="O29" i="1" s="1"/>
  <c r="N31" i="1"/>
  <c r="O31" i="1" s="1"/>
  <c r="N33" i="1"/>
  <c r="O33" i="1" s="1"/>
  <c r="N39" i="1"/>
  <c r="O39" i="1" s="1"/>
  <c r="N15" i="1"/>
  <c r="O15" i="1" s="1"/>
  <c r="N9" i="1"/>
  <c r="O9" i="1" s="1"/>
  <c r="N11" i="1"/>
  <c r="O11" i="1" s="1"/>
  <c r="N13" i="1"/>
  <c r="O13" i="1" s="1"/>
  <c r="Q119" i="1"/>
  <c r="N70" i="1"/>
  <c r="O70" i="1" s="1"/>
  <c r="N72" i="1"/>
  <c r="O72" i="1" s="1"/>
  <c r="L3" i="1"/>
  <c r="L5" i="1"/>
  <c r="L7" i="1"/>
  <c r="L36" i="1"/>
  <c r="N56" i="1"/>
  <c r="O56" i="1" s="1"/>
  <c r="N58" i="1"/>
  <c r="O58" i="1" s="1"/>
  <c r="N60" i="1"/>
  <c r="O60" i="1" s="1"/>
  <c r="N62" i="1"/>
  <c r="O62" i="1" s="1"/>
  <c r="L8" i="1"/>
  <c r="L41" i="1"/>
  <c r="N42" i="1"/>
  <c r="O42" i="1" s="1"/>
  <c r="N43" i="1"/>
  <c r="O43" i="1" s="1"/>
  <c r="N44" i="1"/>
  <c r="O44" i="1" s="1"/>
  <c r="N45" i="1"/>
  <c r="O45" i="1" s="1"/>
  <c r="N46" i="1"/>
  <c r="O46" i="1" s="1"/>
  <c r="N47" i="1"/>
  <c r="O47" i="1" s="1"/>
  <c r="N48" i="1"/>
  <c r="O48" i="1" s="1"/>
  <c r="N49" i="1"/>
  <c r="O49" i="1" s="1"/>
  <c r="N50" i="1"/>
  <c r="O50" i="1" s="1"/>
  <c r="N51" i="1"/>
  <c r="O51" i="1" s="1"/>
  <c r="N52" i="1"/>
  <c r="O52" i="1" s="1"/>
  <c r="N53" i="1"/>
  <c r="O53" i="1" s="1"/>
  <c r="N54" i="1"/>
  <c r="O54" i="1" s="1"/>
  <c r="N55" i="1"/>
  <c r="O55" i="1" s="1"/>
  <c r="N57" i="1"/>
  <c r="O57" i="1" s="1"/>
  <c r="N59" i="1"/>
  <c r="O59" i="1" s="1"/>
  <c r="N61" i="1"/>
  <c r="O61" i="1" s="1"/>
  <c r="N63" i="1"/>
  <c r="O63" i="1" s="1"/>
  <c r="N64" i="1"/>
  <c r="O64" i="1" s="1"/>
  <c r="N65" i="1"/>
  <c r="O65" i="1" s="1"/>
  <c r="N66" i="1"/>
  <c r="O66" i="1" s="1"/>
  <c r="N67" i="1"/>
  <c r="O67" i="1" s="1"/>
  <c r="N68" i="1"/>
  <c r="O68" i="1" s="1"/>
  <c r="N69" i="1"/>
  <c r="O69" i="1" s="1"/>
  <c r="N71" i="1"/>
  <c r="O71" i="1" s="1"/>
  <c r="N74" i="1"/>
  <c r="O74" i="1" s="1"/>
  <c r="N75" i="1"/>
  <c r="O75" i="1" s="1"/>
  <c r="N76" i="1"/>
  <c r="O76" i="1" s="1"/>
  <c r="N77" i="1"/>
  <c r="O77" i="1" s="1"/>
  <c r="N78" i="1"/>
  <c r="O78" i="1" s="1"/>
  <c r="N79" i="1"/>
  <c r="O79" i="1" s="1"/>
  <c r="N81" i="1"/>
  <c r="O81" i="1" s="1"/>
  <c r="L38" i="1"/>
  <c r="L40" i="1"/>
  <c r="L34" i="1"/>
  <c r="L80" i="1"/>
  <c r="N101" i="1"/>
  <c r="O101" i="1" s="1"/>
  <c r="N103" i="1"/>
  <c r="O103" i="1" s="1"/>
  <c r="L73" i="1"/>
  <c r="L82" i="1"/>
  <c r="L84" i="1"/>
  <c r="L83" i="1"/>
  <c r="N85" i="1"/>
  <c r="O85" i="1" s="1"/>
  <c r="N86" i="1"/>
  <c r="O86" i="1" s="1"/>
  <c r="N87" i="1"/>
  <c r="O87" i="1" s="1"/>
  <c r="N88" i="1"/>
  <c r="O88" i="1" s="1"/>
  <c r="N89" i="1"/>
  <c r="O89" i="1" s="1"/>
  <c r="N90" i="1"/>
  <c r="O90" i="1" s="1"/>
  <c r="N91" i="1"/>
  <c r="O91" i="1" s="1"/>
  <c r="N92" i="1"/>
  <c r="O92" i="1" s="1"/>
  <c r="N93" i="1"/>
  <c r="O93" i="1" s="1"/>
  <c r="N94" i="1"/>
  <c r="O94" i="1" s="1"/>
  <c r="N95" i="1"/>
  <c r="O95" i="1" s="1"/>
  <c r="N96" i="1"/>
  <c r="O96" i="1" s="1"/>
  <c r="N98" i="1"/>
  <c r="O98" i="1" s="1"/>
  <c r="N100" i="1"/>
  <c r="O100" i="1" s="1"/>
  <c r="N102" i="1"/>
  <c r="O102" i="1" s="1"/>
  <c r="N104" i="1"/>
  <c r="O104" i="1" s="1"/>
  <c r="N105" i="1"/>
  <c r="O105" i="1" s="1"/>
  <c r="N106" i="1"/>
  <c r="O106" i="1" s="1"/>
  <c r="N107" i="1"/>
  <c r="O107" i="1" s="1"/>
  <c r="N108" i="1"/>
  <c r="O108" i="1" s="1"/>
  <c r="N109" i="1"/>
  <c r="O109" i="1" s="1"/>
  <c r="N110" i="1"/>
  <c r="O110" i="1" s="1"/>
  <c r="N111" i="1"/>
  <c r="O111" i="1" s="1"/>
  <c r="N112" i="1"/>
  <c r="O112" i="1" s="1"/>
  <c r="N113" i="1"/>
  <c r="O113" i="1" s="1"/>
  <c r="N114" i="1"/>
  <c r="O114" i="1" s="1"/>
  <c r="N115" i="1"/>
  <c r="O115" i="1" s="1"/>
  <c r="N117" i="1"/>
  <c r="O117" i="1" s="1"/>
  <c r="N118" i="1"/>
  <c r="O118" i="1" s="1"/>
  <c r="N97" i="1"/>
  <c r="O97" i="1" s="1"/>
  <c r="N99" i="1"/>
  <c r="O99" i="1" s="1"/>
  <c r="N116" i="1"/>
  <c r="O116" i="1" s="1"/>
  <c r="N40" i="1" l="1"/>
  <c r="O40" i="1" s="1"/>
  <c r="N82" i="1"/>
  <c r="O82" i="1" s="1"/>
  <c r="N83" i="1"/>
  <c r="O83" i="1" s="1"/>
  <c r="N38" i="1"/>
  <c r="O38" i="1" s="1"/>
  <c r="N8" i="1"/>
  <c r="K119" i="1"/>
  <c r="L2" i="1"/>
  <c r="N7" i="1"/>
  <c r="O7" i="1" s="1"/>
  <c r="N41" i="1"/>
  <c r="O41" i="1" s="1"/>
  <c r="N5" i="1"/>
  <c r="O5" i="1" s="1"/>
  <c r="N84" i="1"/>
  <c r="O84" i="1" s="1"/>
  <c r="N80" i="1"/>
  <c r="O80" i="1" s="1"/>
  <c r="N36" i="1"/>
  <c r="O36" i="1" s="1"/>
  <c r="N3" i="1"/>
  <c r="O3" i="1" s="1"/>
  <c r="N73" i="1"/>
  <c r="N34" i="1"/>
  <c r="O34" i="1" s="1"/>
  <c r="L119" i="1" l="1"/>
  <c r="N2" i="1"/>
  <c r="N119" i="1" l="1"/>
  <c r="O119" i="1" s="1"/>
  <c r="O2" i="1"/>
  <c r="O122" i="1" l="1"/>
  <c r="O121" i="1"/>
</calcChain>
</file>

<file path=xl/sharedStrings.xml><?xml version="1.0" encoding="utf-8"?>
<sst xmlns="http://schemas.openxmlformats.org/spreadsheetml/2006/main" count="699" uniqueCount="149">
  <si>
    <t>Ward</t>
  </si>
  <si>
    <t>School Code</t>
  </si>
  <si>
    <t>School Name</t>
  </si>
  <si>
    <t>Projected Enrollment</t>
  </si>
  <si>
    <t>FY20 Budget w/o security &amp; staff cost increase</t>
  </si>
  <si>
    <t>Aiton ES</t>
  </si>
  <si>
    <t>Amidon-Bowen ES</t>
  </si>
  <si>
    <t>Anacostia HS</t>
  </si>
  <si>
    <t>Ballou HS</t>
  </si>
  <si>
    <t>Ballou STAY</t>
  </si>
  <si>
    <t>Bancroft ES</t>
  </si>
  <si>
    <t>Bard Early College HS</t>
  </si>
  <si>
    <t>N/A</t>
  </si>
  <si>
    <t>Barnard ES</t>
  </si>
  <si>
    <t>Beers ES</t>
  </si>
  <si>
    <t>Benjamin Banneker HS</t>
  </si>
  <si>
    <t>Brent ES</t>
  </si>
  <si>
    <t>Brookland MS</t>
  </si>
  <si>
    <t>Browne EC</t>
  </si>
  <si>
    <t>Bunker Hill ES</t>
  </si>
  <si>
    <t>Burroughs ES</t>
  </si>
  <si>
    <t>Burrville ES</t>
  </si>
  <si>
    <t>C.W. Harris ES</t>
  </si>
  <si>
    <t>Cap Hill Montessori @ Logan</t>
  </si>
  <si>
    <t>Cardozo EC</t>
  </si>
  <si>
    <t>Cleveland ES</t>
  </si>
  <si>
    <t>Columbia Heights EC (CHEC)</t>
  </si>
  <si>
    <t>Coolidge HS</t>
  </si>
  <si>
    <t>Deal MS</t>
  </si>
  <si>
    <t>Dorothy Height ES</t>
  </si>
  <si>
    <t>Drew ES</t>
  </si>
  <si>
    <t>Dunbar HS</t>
  </si>
  <si>
    <t>Eastern HS</t>
  </si>
  <si>
    <t>Eaton ES</t>
  </si>
  <si>
    <t>Eliot-Hine MS</t>
  </si>
  <si>
    <t>Ellington School of the Arts</t>
  </si>
  <si>
    <t>Excel Academy</t>
  </si>
  <si>
    <t>Garfield ES</t>
  </si>
  <si>
    <t>Garrison ES</t>
  </si>
  <si>
    <t>H.D. Cooke ES</t>
  </si>
  <si>
    <t>Hardy MS</t>
  </si>
  <si>
    <t>Hart MS</t>
  </si>
  <si>
    <t>Hearst ES</t>
  </si>
  <si>
    <t>Hendley ES</t>
  </si>
  <si>
    <t>Houston ES</t>
  </si>
  <si>
    <t>Hyde-Addison ES</t>
  </si>
  <si>
    <t>Inspiring Youth Program</t>
  </si>
  <si>
    <t>J.O. Wilson ES</t>
  </si>
  <si>
    <t>Janney ES</t>
  </si>
  <si>
    <t>Johnson MS</t>
  </si>
  <si>
    <t>Kelly Miller MS</t>
  </si>
  <si>
    <t>Key ES</t>
  </si>
  <si>
    <t>Kimball ES</t>
  </si>
  <si>
    <t>King, M.L. ES</t>
  </si>
  <si>
    <t>Kramer MS</t>
  </si>
  <si>
    <t>Lafayette ES</t>
  </si>
  <si>
    <t>Langdon EC</t>
  </si>
  <si>
    <t>Langley ES</t>
  </si>
  <si>
    <t>LaSalle-Backus EC</t>
  </si>
  <si>
    <t>Leckie EC</t>
  </si>
  <si>
    <t>Ludlow-Taylor ES</t>
  </si>
  <si>
    <t>Luke Moore Alternative HS</t>
  </si>
  <si>
    <t>MacFarland MS</t>
  </si>
  <si>
    <t>Mann ES</t>
  </si>
  <si>
    <t>Marie Reed ES</t>
  </si>
  <si>
    <t>Maury ES</t>
  </si>
  <si>
    <t>McKinley MS</t>
  </si>
  <si>
    <t>McKinley Technology HS</t>
  </si>
  <si>
    <t>Miner ES</t>
  </si>
  <si>
    <t>Moten ES</t>
  </si>
  <si>
    <t>Murch ES</t>
  </si>
  <si>
    <t>Nalle ES</t>
  </si>
  <si>
    <t>New North MS</t>
  </si>
  <si>
    <t>Noyes ES</t>
  </si>
  <si>
    <t>Boone ES</t>
  </si>
  <si>
    <t>Patterson ES</t>
  </si>
  <si>
    <t>Payne ES</t>
  </si>
  <si>
    <t>Peabody ES</t>
  </si>
  <si>
    <t>Phelps ACE HS</t>
  </si>
  <si>
    <t>Plummer ES</t>
  </si>
  <si>
    <t>Powell ES</t>
  </si>
  <si>
    <t>Randle Highlands ES</t>
  </si>
  <si>
    <t>Raymond EC</t>
  </si>
  <si>
    <t>River Terrace SEC</t>
  </si>
  <si>
    <t>Roosevelt HS</t>
  </si>
  <si>
    <t>Roosevelt STAY</t>
  </si>
  <si>
    <t>Ross ES</t>
  </si>
  <si>
    <t>Savoy ES</t>
  </si>
  <si>
    <t>School Without Walls HS</t>
  </si>
  <si>
    <t>School-Within-School @ Goding</t>
  </si>
  <si>
    <t>Seaton ES</t>
  </si>
  <si>
    <t>Shepherd ES</t>
  </si>
  <si>
    <t>Simon ES</t>
  </si>
  <si>
    <t>Smothers ES</t>
  </si>
  <si>
    <t>Sousa MS</t>
  </si>
  <si>
    <t>Stanton ES</t>
  </si>
  <si>
    <t>Stoddert ES</t>
  </si>
  <si>
    <t>Stuart-Hobson MS</t>
  </si>
  <si>
    <t>Takoma EC</t>
  </si>
  <si>
    <t>Thomas ES</t>
  </si>
  <si>
    <t>Thomson ES</t>
  </si>
  <si>
    <t>Truesdell EC</t>
  </si>
  <si>
    <t>Tubman ES</t>
  </si>
  <si>
    <t>Turner ES</t>
  </si>
  <si>
    <t>Tyler ES</t>
  </si>
  <si>
    <t>Van Ness ES</t>
  </si>
  <si>
    <t>Walker-Jones EC</t>
  </si>
  <si>
    <t>Washington Metropolitan HS</t>
  </si>
  <si>
    <t>Watkins ES</t>
  </si>
  <si>
    <t>West EC</t>
  </si>
  <si>
    <t>Wheatley EC</t>
  </si>
  <si>
    <t>Whittier EC</t>
  </si>
  <si>
    <t>Wilson HS</t>
  </si>
  <si>
    <t>Woodson, H.D. HS</t>
  </si>
  <si>
    <t>Losing</t>
  </si>
  <si>
    <t>Gaining</t>
  </si>
  <si>
    <t>Jefferson AcademyMS</t>
  </si>
  <si>
    <t>Ketcham ES</t>
  </si>
  <si>
    <t>Malcolm X ES</t>
  </si>
  <si>
    <t>Oyster-Adams Bilingual EC</t>
  </si>
  <si>
    <t>Ron Brown College Prep HS</t>
  </si>
  <si>
    <t>School Without Walls EC @ Francis-Stevens</t>
  </si>
  <si>
    <t>Youth Services Center</t>
  </si>
  <si>
    <t>At-risk %</t>
  </si>
  <si>
    <t>Compare FY 19 Initial Allocations</t>
  </si>
  <si>
    <t>FY20 Initial Allocations</t>
  </si>
  <si>
    <t>FY20-FY19 Paper Difference</t>
  </si>
  <si>
    <t>FY20 Budget @ FY19 Staff Costs</t>
  </si>
  <si>
    <t>Dollar value of FY20 Staff Cost Increase</t>
  </si>
  <si>
    <t>FY20 New Security Charge</t>
  </si>
  <si>
    <t>FY20-FY19 Real Dollar Difference (w/o security &amp; staff cost increase)</t>
  </si>
  <si>
    <t>FY 20 Budgeted Enrollment</t>
  </si>
  <si>
    <t>FY 19 Budgeted Enrollment</t>
  </si>
  <si>
    <t>Enrollment Change</t>
  </si>
  <si>
    <r>
      <t>$$ Gain/</t>
    </r>
    <r>
      <rPr>
        <b/>
        <sz val="12"/>
        <color rgb="FFFF0000"/>
        <rFont val="Calibri"/>
        <family val="2"/>
      </rPr>
      <t xml:space="preserve">Loss </t>
    </r>
    <r>
      <rPr>
        <b/>
        <sz val="12"/>
        <rFont val="Calibri"/>
        <family val="2"/>
      </rPr>
      <t>on Paper</t>
    </r>
  </si>
  <si>
    <t>Brightwood EC</t>
  </si>
  <si>
    <t>Bruce-Monroe ES@Park View</t>
  </si>
  <si>
    <t>Capitol Hill Montessori</t>
  </si>
  <si>
    <t>School-Within-A-School</t>
  </si>
  <si>
    <t>FY20 Budget w/o Security &amp; Staff Cost Increase</t>
  </si>
  <si>
    <t xml:space="preserve"> FY 19 Initial Allocations</t>
  </si>
  <si>
    <r>
      <t>Real $$ Gain/</t>
    </r>
    <r>
      <rPr>
        <b/>
        <sz val="12"/>
        <color rgb="FFFF0000"/>
        <rFont val="Calibri"/>
        <family val="2"/>
      </rPr>
      <t xml:space="preserve">Loss
</t>
    </r>
  </si>
  <si>
    <t>Star rating</t>
  </si>
  <si>
    <r>
      <t>Real $$ Gain/</t>
    </r>
    <r>
      <rPr>
        <b/>
        <sz val="12"/>
        <color rgb="FFFF0000"/>
        <rFont val="Calibri"/>
        <family val="2"/>
      </rPr>
      <t>Loss</t>
    </r>
  </si>
  <si>
    <t>Adding grades</t>
  </si>
  <si>
    <t>New school</t>
  </si>
  <si>
    <t>% minority</t>
  </si>
  <si>
    <t>Teacher equivalent</t>
  </si>
  <si>
    <t>Teacher Equivalent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</si>
</sst>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3" formatCode="_(* #,##0.00_);_(* \(#,##0.00\);_(* &quot;-&quot;??_);_(@_)"/>
    <numFmt numFmtId="164" formatCode="&quot;$&quot;#,##0"/>
    <numFmt numFmtId="165" formatCode="#,##0.0_);[Red]\(#,##0.0\)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b/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9">
    <xf numFmtId="0" fontId="0" fillId="0" borderId="0" xfId="0"/>
    <xf numFmtId="49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6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38" fontId="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3" fontId="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right" vertical="center" wrapText="1"/>
    </xf>
    <xf numFmtId="164" fontId="0" fillId="0" borderId="0" xfId="1" applyNumberFormat="1" applyFont="1"/>
    <xf numFmtId="6" fontId="0" fillId="0" borderId="0" xfId="1" applyNumberFormat="1" applyFont="1"/>
    <xf numFmtId="3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38" fontId="6" fillId="0" borderId="0" xfId="0" applyNumberFormat="1" applyFont="1" applyAlignment="1">
      <alignment horizontal="center" vertical="center" wrapText="1"/>
    </xf>
    <xf numFmtId="6" fontId="3" fillId="2" borderId="0" xfId="0" applyNumberFormat="1" applyFont="1" applyFill="1" applyAlignment="1">
      <alignment horizontal="right" vertical="center" wrapText="1"/>
    </xf>
    <xf numFmtId="6" fontId="6" fillId="2" borderId="0" xfId="0" applyNumberFormat="1" applyFont="1" applyFill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0" xfId="0" applyNumberFormat="1" applyFont="1" applyAlignment="1">
      <alignment horizontal="right" vertical="center" wrapText="1"/>
    </xf>
    <xf numFmtId="9" fontId="5" fillId="0" borderId="0" xfId="3" applyFont="1" applyAlignment="1">
      <alignment horizontal="right" vertical="center" wrapText="1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6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165" fontId="3" fillId="0" borderId="0" xfId="0" applyNumberFormat="1" applyFont="1" applyAlignment="1">
      <alignment horizontal="right" vertical="center" wrapText="1"/>
    </xf>
    <xf numFmtId="165" fontId="3" fillId="0" borderId="0" xfId="4" applyNumberFormat="1" applyFont="1" applyAlignment="1">
      <alignment horizontal="right" vertical="center" wrapText="1"/>
    </xf>
  </cellXfs>
  <cellStyles count="5">
    <cellStyle name="Comma" xfId="4" builtinId="3"/>
    <cellStyle name="Normal" xfId="0" builtinId="0"/>
    <cellStyle name="Normal 2" xfId="2" xr:uid="{AD433D54-462F-4F27-8422-99405053EAB7}"/>
    <cellStyle name="Normal 3" xfId="1" xr:uid="{F126DDB5-CEF6-4DCB-9CEE-88223556A333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dja.michel-herf/AppData/Local/Temp/Temp1_PWP%20Funding%20Allocation.zip/PWP%20Spend%20Plan%20Template%20for%20SY13-14%20Amidon%20Bowen%2003%2010%20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dja.michel-herf/Dropbox/Proving%20What's%20Possible%20Grant/Financial%20Allocation/Financial%20Allocation/Financial%20Allocation%2010_28_12_with%20FTE_NMH_14.5%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/Documents%20and%20Settings/habib.samuels/Local%20Settings/Temporary%20Internet%20Files/Content.Outlook/WKTB2IQ1/Final%20Modelv6%20(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C/H/Documents%20and%20Settings/david.franklin/Local%20Settings/Temporary%20Internet%20Files/OLKC6/Demo%201%20WSF%202008-2009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avisj06/Local%20Settings/Temporary%20Internet%20Files/Content.Outlook/3C7WX0K4/Financial%20Allocation%2010_16_12_with%20FT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y/Documents/DC%20schools%20general/Statistics%20collections/Multiple%20statistics/Database%202007-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1314 PWP"/>
      <sheetName val="Total Budgeting by School"/>
      <sheetName val="Sheet2"/>
      <sheetName val="Sheet1"/>
      <sheetName val="School Allocation Notes"/>
      <sheetName val="Schools"/>
      <sheetName val="FY17 Enrollment"/>
      <sheetName val="FY17 Avg Position Costs"/>
      <sheetName val="CSM Control Sheet"/>
      <sheetName val="FY17 Allocation Model"/>
      <sheetName val="# of Classrooms"/>
      <sheetName val="Column Map"/>
      <sheetName val="ECE Classrooms"/>
      <sheetName val="SPED"/>
      <sheetName val="ELL"/>
      <sheetName val="FY17 NPS Set-asides"/>
      <sheetName val="MS Tchr Scaling"/>
      <sheetName val="Custodian (TBD)"/>
      <sheetName val="Title"/>
      <sheetName val="ASP"/>
      <sheetName val="Extended Day &amp; Year"/>
      <sheetName val="ECR"/>
      <sheetName val="TLI (TBD)"/>
      <sheetName val="At-Risk Payment (TBD)"/>
      <sheetName val="NPS Set-asides Key"/>
      <sheetName val="PFY Submitted Budget"/>
    </sheetNames>
    <sheetDataSet>
      <sheetData sheetId="0"/>
      <sheetData sheetId="1"/>
      <sheetData sheetId="2">
        <row r="2">
          <cell r="A2" t="str">
            <v>Admin Premium</v>
          </cell>
        </row>
        <row r="3">
          <cell r="A3" t="str">
            <v>Contracts</v>
          </cell>
        </row>
        <row r="4">
          <cell r="A4" t="str">
            <v>Hardware</v>
          </cell>
        </row>
        <row r="5">
          <cell r="A5" t="str">
            <v>Professional Development</v>
          </cell>
        </row>
        <row r="6">
          <cell r="A6" t="str">
            <v>Security</v>
          </cell>
        </row>
        <row r="7">
          <cell r="A7" t="str">
            <v>Software</v>
          </cell>
        </row>
        <row r="8">
          <cell r="A8" t="str">
            <v>Supplies</v>
          </cell>
        </row>
        <row r="9">
          <cell r="A9" t="str">
            <v>Travel</v>
          </cell>
        </row>
      </sheetData>
      <sheetData sheetId="3"/>
      <sheetData sheetId="4"/>
      <sheetData sheetId="5">
        <row r="2">
          <cell r="A2" t="str">
            <v>--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13 Allocations"/>
      <sheetName val="CFO Analysis by School"/>
      <sheetName val="Budgeting Summary"/>
      <sheetName val="Total Budgeting by School"/>
      <sheetName val="Vacancies Summary by School"/>
      <sheetName val="FY12 Planned v Funded Budget"/>
      <sheetName val="School Organizational Data"/>
      <sheetName val="Z-Pick Lists"/>
      <sheetName val="School Calendar"/>
      <sheetName val="Schedule A 11 30 12"/>
      <sheetName val="Indices and PCA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Org Code</v>
          </cell>
        </row>
      </sheetData>
      <sheetData sheetId="7">
        <row r="2">
          <cell r="D2" t="str">
            <v>Aiton</v>
          </cell>
          <cell r="G2" t="str">
            <v>T1</v>
          </cell>
        </row>
        <row r="3">
          <cell r="G3" t="str">
            <v>T1 - CO FY11</v>
          </cell>
        </row>
        <row r="4">
          <cell r="G4" t="str">
            <v>T1 - CO FY12</v>
          </cell>
        </row>
        <row r="5">
          <cell r="G5" t="str">
            <v>T1 - PEI</v>
          </cell>
        </row>
        <row r="6">
          <cell r="G6" t="str">
            <v>SIG</v>
          </cell>
        </row>
        <row r="7">
          <cell r="G7" t="str">
            <v>LD</v>
          </cell>
        </row>
        <row r="8">
          <cell r="G8" t="str">
            <v>LD - SA</v>
          </cell>
        </row>
        <row r="9">
          <cell r="G9" t="str">
            <v>LD - Tech</v>
          </cell>
        </row>
        <row r="10">
          <cell r="G10" t="str">
            <v>LD - Edu</v>
          </cell>
        </row>
        <row r="11">
          <cell r="G11" t="str">
            <v>LD-SE</v>
          </cell>
        </row>
        <row r="12">
          <cell r="G12" t="str">
            <v>Grant</v>
          </cell>
        </row>
        <row r="13">
          <cell r="G13" t="str">
            <v>Race</v>
          </cell>
        </row>
        <row r="14">
          <cell r="G14" t="str">
            <v>NOT FUNDED</v>
          </cell>
        </row>
      </sheetData>
      <sheetData sheetId="8">
        <row r="1">
          <cell r="J1">
            <v>3</v>
          </cell>
        </row>
      </sheetData>
      <sheetData sheetId="9">
        <row r="2">
          <cell r="C2">
            <v>75625</v>
          </cell>
        </row>
      </sheetData>
      <sheetData sheetId="10">
        <row r="2">
          <cell r="A2" t="str">
            <v>Aiton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verage Salaries FY12"/>
      <sheetName val="Assumptions"/>
      <sheetName val="CSM"/>
      <sheetName val="Staffing model"/>
      <sheetName val="Schools"/>
      <sheetName val="FINAL ELL"/>
      <sheetName val="FINAL SPED"/>
      <sheetName val="Final Enrollment 2-8-11"/>
      <sheetName val="Final Enrollment"/>
      <sheetName val="Pivot Analysis"/>
      <sheetName val="Enrollment "/>
      <sheetName val="grants"/>
      <sheetName val="Schools-SPED"/>
      <sheetName val="ELL"/>
      <sheetName val="SPED Staffing Model FY12"/>
      <sheetName val="SPED Staffing Model"/>
      <sheetName val="TITLES"/>
      <sheetName val="schools-sped1"/>
      <sheetName val="schools off CSM"/>
      <sheetName val="Sheet1"/>
      <sheetName val="SHS ratio"/>
      <sheetName val="Nurses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Summary"/>
      <sheetName val="Variable Inputs"/>
      <sheetName val="Enrollment"/>
      <sheetName val="10.8M"/>
      <sheetName val="Small School &amp; Spec"/>
      <sheetName val="Summary Allocations"/>
      <sheetName val="Reserve Adjustments"/>
      <sheetName val="Schools"/>
      <sheetName val="Allocation Sheet"/>
      <sheetName val="Space Constrained subsidy"/>
      <sheetName val="Enrollment Accuracy"/>
      <sheetName val="Projection Sheet"/>
      <sheetName val="ESL Model"/>
      <sheetName val="SPEd Model"/>
      <sheetName val="grade weigh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13 Allocations"/>
      <sheetName val="CFO Analysis by School"/>
      <sheetName val="Budgeting Summary"/>
      <sheetName val="Total Budgeting by School"/>
      <sheetName val="Vacancies Summary by School"/>
      <sheetName val="FY12 Planned v Funded Budget"/>
      <sheetName val="School Organizational Data"/>
      <sheetName val="Z-Pick Lists"/>
      <sheetName val="School Calendar"/>
      <sheetName val="Indices and P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D2" t="str">
            <v>Aiton</v>
          </cell>
        </row>
        <row r="3">
          <cell r="D3" t="str">
            <v>Amidon-Bowen</v>
          </cell>
        </row>
        <row r="4">
          <cell r="D4" t="str">
            <v>Anacostia</v>
          </cell>
        </row>
        <row r="5">
          <cell r="D5" t="str">
            <v>Ballou</v>
          </cell>
        </row>
        <row r="6">
          <cell r="D6" t="str">
            <v>Ballou STAY</v>
          </cell>
        </row>
        <row r="7">
          <cell r="D7" t="str">
            <v>Bancroft</v>
          </cell>
        </row>
        <row r="8">
          <cell r="D8" t="str">
            <v>Barnard</v>
          </cell>
        </row>
        <row r="9">
          <cell r="D9" t="str">
            <v>Beers</v>
          </cell>
        </row>
        <row r="10">
          <cell r="D10" t="str">
            <v>Benjamin Banneker</v>
          </cell>
        </row>
        <row r="11">
          <cell r="D11" t="str">
            <v>Brent</v>
          </cell>
        </row>
        <row r="12">
          <cell r="D12" t="str">
            <v>Brightwood</v>
          </cell>
        </row>
        <row r="13">
          <cell r="D13" t="str">
            <v>Brookland @ Bunker Hill</v>
          </cell>
        </row>
        <row r="14">
          <cell r="D14" t="str">
            <v>Browne</v>
          </cell>
        </row>
        <row r="15">
          <cell r="D15" t="str">
            <v>Bruce-Monroe @ Park View</v>
          </cell>
        </row>
        <row r="16">
          <cell r="D16" t="str">
            <v>Burroughs</v>
          </cell>
        </row>
        <row r="17">
          <cell r="D17" t="str">
            <v>Burrville</v>
          </cell>
        </row>
        <row r="18">
          <cell r="D18" t="str">
            <v>C.W. Harris</v>
          </cell>
        </row>
        <row r="19">
          <cell r="D19" t="str">
            <v>Capitol Hill Montesorri</v>
          </cell>
        </row>
        <row r="20">
          <cell r="D20" t="str">
            <v>Cardozo</v>
          </cell>
        </row>
        <row r="21">
          <cell r="D21" t="str">
            <v>CHOICE Academy</v>
          </cell>
        </row>
        <row r="22">
          <cell r="D22" t="str">
            <v>Cleveland</v>
          </cell>
        </row>
        <row r="23">
          <cell r="D23" t="str">
            <v>Columbia Heights (CHEC)</v>
          </cell>
        </row>
        <row r="24">
          <cell r="D24" t="str">
            <v>Coolidge</v>
          </cell>
        </row>
        <row r="25">
          <cell r="D25" t="str">
            <v>Davis</v>
          </cell>
        </row>
        <row r="26">
          <cell r="D26" t="str">
            <v>Deal</v>
          </cell>
        </row>
        <row r="27">
          <cell r="D27" t="str">
            <v>Drew</v>
          </cell>
        </row>
        <row r="28">
          <cell r="D28" t="str">
            <v>Dunbar</v>
          </cell>
        </row>
        <row r="29">
          <cell r="D29" t="str">
            <v>Eastern</v>
          </cell>
        </row>
        <row r="30">
          <cell r="D30" t="str">
            <v>Eaton</v>
          </cell>
        </row>
        <row r="31">
          <cell r="D31" t="str">
            <v>Eliot-Hine</v>
          </cell>
        </row>
        <row r="32">
          <cell r="D32" t="str">
            <v>Ellington School of the Arts</v>
          </cell>
        </row>
        <row r="33">
          <cell r="D33" t="str">
            <v>Ferebee-Hope</v>
          </cell>
        </row>
        <row r="34">
          <cell r="D34" t="str">
            <v>Francis-Stevens</v>
          </cell>
        </row>
        <row r="35">
          <cell r="D35" t="str">
            <v>Garfield</v>
          </cell>
        </row>
        <row r="36">
          <cell r="D36" t="str">
            <v>Garrison</v>
          </cell>
        </row>
        <row r="37">
          <cell r="D37" t="str">
            <v>H.D. Cooke</v>
          </cell>
        </row>
        <row r="38">
          <cell r="D38" t="str">
            <v>Hardy</v>
          </cell>
        </row>
        <row r="39">
          <cell r="D39" t="str">
            <v>Hart</v>
          </cell>
        </row>
        <row r="40">
          <cell r="D40" t="str">
            <v>Hearst</v>
          </cell>
        </row>
        <row r="41">
          <cell r="D41" t="str">
            <v>Hendley</v>
          </cell>
        </row>
        <row r="42">
          <cell r="D42" t="str">
            <v>Houston</v>
          </cell>
        </row>
        <row r="43">
          <cell r="D43" t="str">
            <v>Hyde-Addison</v>
          </cell>
        </row>
        <row r="44">
          <cell r="D44" t="str">
            <v>Incarcerated Youth Program</v>
          </cell>
        </row>
        <row r="45">
          <cell r="D45" t="str">
            <v>Janney</v>
          </cell>
        </row>
        <row r="46">
          <cell r="D46" t="str">
            <v>Jefferson Academy</v>
          </cell>
        </row>
        <row r="47">
          <cell r="D47" t="str">
            <v>Jefferson</v>
          </cell>
        </row>
        <row r="48">
          <cell r="D48" t="str">
            <v>Johnson, John Hayden</v>
          </cell>
        </row>
        <row r="49">
          <cell r="D49" t="str">
            <v>Kelly Miller</v>
          </cell>
        </row>
        <row r="50">
          <cell r="D50" t="str">
            <v>Kenilworth</v>
          </cell>
        </row>
        <row r="51">
          <cell r="D51" t="str">
            <v>Ketcham</v>
          </cell>
        </row>
        <row r="52">
          <cell r="D52" t="str">
            <v>Key</v>
          </cell>
        </row>
        <row r="53">
          <cell r="D53" t="str">
            <v>Kimball</v>
          </cell>
        </row>
        <row r="54">
          <cell r="D54" t="str">
            <v>King, M.L.</v>
          </cell>
        </row>
        <row r="55">
          <cell r="D55" t="str">
            <v>Kramer</v>
          </cell>
        </row>
        <row r="56">
          <cell r="D56" t="str">
            <v>Lafayette</v>
          </cell>
        </row>
        <row r="57">
          <cell r="D57" t="str">
            <v>Langdon</v>
          </cell>
        </row>
        <row r="58">
          <cell r="D58" t="str">
            <v>Langley</v>
          </cell>
        </row>
        <row r="59">
          <cell r="D59" t="str">
            <v>LaSalle-Backus</v>
          </cell>
        </row>
        <row r="60">
          <cell r="D60" t="str">
            <v>Leckie</v>
          </cell>
        </row>
        <row r="61">
          <cell r="D61" t="str">
            <v>Ludlow-Taylor</v>
          </cell>
        </row>
        <row r="62">
          <cell r="D62" t="str">
            <v>Luke Moore</v>
          </cell>
        </row>
        <row r="63">
          <cell r="D63" t="str">
            <v>M.C. Terrell/ McGogney</v>
          </cell>
        </row>
        <row r="64">
          <cell r="D64" t="str">
            <v>MacFarland</v>
          </cell>
        </row>
        <row r="65">
          <cell r="D65" t="str">
            <v>Malcolm X</v>
          </cell>
        </row>
        <row r="66">
          <cell r="D66" t="str">
            <v>Mamie D. Lee School</v>
          </cell>
        </row>
        <row r="67">
          <cell r="D67" t="str">
            <v>Mann</v>
          </cell>
        </row>
        <row r="68">
          <cell r="D68" t="str">
            <v>Marie Reed</v>
          </cell>
        </row>
        <row r="69">
          <cell r="D69" t="str">
            <v>Marshall</v>
          </cell>
        </row>
        <row r="70">
          <cell r="D70" t="str">
            <v>Maury</v>
          </cell>
        </row>
        <row r="71">
          <cell r="D71" t="str">
            <v>McKinley Technology</v>
          </cell>
        </row>
        <row r="72">
          <cell r="D72" t="str">
            <v>Miner</v>
          </cell>
        </row>
        <row r="73">
          <cell r="D73" t="str">
            <v>Moten @ Wilkinson</v>
          </cell>
        </row>
        <row r="74">
          <cell r="D74" t="str">
            <v>Murch</v>
          </cell>
        </row>
        <row r="75">
          <cell r="D75" t="str">
            <v>Nalle</v>
          </cell>
        </row>
        <row r="76">
          <cell r="D76" t="str">
            <v>Noyes</v>
          </cell>
        </row>
        <row r="77">
          <cell r="D77" t="str">
            <v>Orr</v>
          </cell>
        </row>
        <row r="78">
          <cell r="D78" t="str">
            <v>Oyster-Adams Bilingual School</v>
          </cell>
        </row>
        <row r="79">
          <cell r="D79" t="str">
            <v>Patterson</v>
          </cell>
        </row>
        <row r="80">
          <cell r="D80" t="str">
            <v>Payne</v>
          </cell>
        </row>
        <row r="81">
          <cell r="D81" t="str">
            <v>Peabody</v>
          </cell>
        </row>
        <row r="82">
          <cell r="D82" t="str">
            <v>Phelps ACE</v>
          </cell>
        </row>
        <row r="83">
          <cell r="D83" t="str">
            <v>Plummer</v>
          </cell>
        </row>
        <row r="84">
          <cell r="D84" t="str">
            <v>Powell</v>
          </cell>
        </row>
        <row r="85">
          <cell r="D85" t="str">
            <v>Prospect LC</v>
          </cell>
        </row>
        <row r="86">
          <cell r="D86" t="str">
            <v>Randle Highlands</v>
          </cell>
        </row>
        <row r="87">
          <cell r="D87" t="str">
            <v>Raymond</v>
          </cell>
        </row>
        <row r="88">
          <cell r="D88" t="str">
            <v>River Terrace</v>
          </cell>
        </row>
        <row r="89">
          <cell r="D89" t="str">
            <v>Ron Brown</v>
          </cell>
        </row>
        <row r="90">
          <cell r="D90" t="str">
            <v>Roosevelt</v>
          </cell>
        </row>
        <row r="91">
          <cell r="D91" t="str">
            <v>Roosevelt STAY</v>
          </cell>
        </row>
        <row r="92">
          <cell r="D92" t="str">
            <v>Ross</v>
          </cell>
        </row>
        <row r="93">
          <cell r="D93" t="str">
            <v>Savoy</v>
          </cell>
        </row>
        <row r="94">
          <cell r="D94" t="str">
            <v>School Without Walls</v>
          </cell>
        </row>
        <row r="95">
          <cell r="D95" t="str">
            <v>School-Within-School @ Peabody</v>
          </cell>
        </row>
        <row r="96">
          <cell r="D96" t="str">
            <v>Seaton</v>
          </cell>
        </row>
        <row r="97">
          <cell r="D97" t="str">
            <v>Sharpe Health School</v>
          </cell>
        </row>
        <row r="98">
          <cell r="D98" t="str">
            <v>Shaw @ Garnet-Patterson</v>
          </cell>
        </row>
        <row r="99">
          <cell r="D99" t="str">
            <v>Shepherd</v>
          </cell>
        </row>
        <row r="100">
          <cell r="D100" t="str">
            <v>Simon</v>
          </cell>
        </row>
        <row r="101">
          <cell r="D101" t="str">
            <v>Smothers</v>
          </cell>
        </row>
        <row r="102">
          <cell r="D102" t="str">
            <v>Sousa</v>
          </cell>
        </row>
        <row r="103">
          <cell r="D103" t="str">
            <v>Spingarn</v>
          </cell>
        </row>
        <row r="104">
          <cell r="D104" t="str">
            <v>Spingarn STAY</v>
          </cell>
        </row>
        <row r="105">
          <cell r="D105" t="str">
            <v>Stanton</v>
          </cell>
        </row>
        <row r="106">
          <cell r="D106" t="str">
            <v>Stoddert</v>
          </cell>
        </row>
        <row r="107">
          <cell r="D107" t="str">
            <v>Stuart-Hobson</v>
          </cell>
        </row>
        <row r="108">
          <cell r="D108" t="str">
            <v>Takoma</v>
          </cell>
        </row>
        <row r="109">
          <cell r="D109" t="str">
            <v>Thomas</v>
          </cell>
        </row>
        <row r="110">
          <cell r="D110" t="str">
            <v>Thomson</v>
          </cell>
        </row>
        <row r="111">
          <cell r="D111" t="str">
            <v>Transition Academy @ Ballou</v>
          </cell>
        </row>
        <row r="112">
          <cell r="D112" t="str">
            <v>Truesdell</v>
          </cell>
        </row>
        <row r="113">
          <cell r="D113" t="str">
            <v>Tubman</v>
          </cell>
        </row>
        <row r="114">
          <cell r="D114" t="str">
            <v>Turner @ Green</v>
          </cell>
        </row>
        <row r="115">
          <cell r="D115" t="str">
            <v>Tyler</v>
          </cell>
        </row>
        <row r="116">
          <cell r="D116" t="str">
            <v>Walker-Jones</v>
          </cell>
        </row>
        <row r="117">
          <cell r="D117" t="str">
            <v>Washington Metropolitan</v>
          </cell>
        </row>
        <row r="118">
          <cell r="D118" t="str">
            <v>Watkins</v>
          </cell>
        </row>
        <row r="119">
          <cell r="D119" t="str">
            <v>West</v>
          </cell>
        </row>
        <row r="120">
          <cell r="D120" t="str">
            <v>Wheatley</v>
          </cell>
        </row>
        <row r="121">
          <cell r="D121" t="str">
            <v>Whittier</v>
          </cell>
        </row>
        <row r="122">
          <cell r="D122" t="str">
            <v>Wilson</v>
          </cell>
        </row>
        <row r="123">
          <cell r="D123" t="str">
            <v>Wilson JO</v>
          </cell>
        </row>
        <row r="124">
          <cell r="D124" t="str">
            <v>Winston</v>
          </cell>
        </row>
        <row r="125">
          <cell r="D125" t="str">
            <v>Woodson</v>
          </cell>
        </row>
        <row r="126">
          <cell r="D126" t="str">
            <v>Youth Services Center</v>
          </cell>
        </row>
      </sheetData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CPS enroll 07-11"/>
      <sheetName val="DCPS enroll by ward"/>
      <sheetName val="Sheet1"/>
      <sheetName val="Sheet2"/>
      <sheetName val="DCPS"/>
      <sheetName val="PCS"/>
      <sheetName val="Annual totals"/>
      <sheetName val="Enroll hist"/>
      <sheetName val="Neigh clus"/>
      <sheetName val="CEO"/>
    </sheetNames>
    <sheetDataSet>
      <sheetData sheetId="0"/>
      <sheetData sheetId="1"/>
      <sheetData sheetId="2"/>
      <sheetData sheetId="3"/>
      <sheetData sheetId="4">
        <row r="2">
          <cell r="C2">
            <v>202</v>
          </cell>
          <cell r="D2" t="str">
            <v>2018</v>
          </cell>
          <cell r="E2">
            <v>7</v>
          </cell>
          <cell r="F2" t="str">
            <v>20019</v>
          </cell>
          <cell r="G2">
            <v>31</v>
          </cell>
          <cell r="I2" t="str">
            <v>x</v>
          </cell>
          <cell r="J2" t="str">
            <v>DCPS</v>
          </cell>
          <cell r="K2">
            <v>529</v>
          </cell>
          <cell r="L2">
            <v>238</v>
          </cell>
          <cell r="O2">
            <v>35.699999999999996</v>
          </cell>
          <cell r="P2">
            <v>0.15</v>
          </cell>
          <cell r="Q2">
            <v>0</v>
          </cell>
          <cell r="R2">
            <v>0</v>
          </cell>
          <cell r="S2">
            <v>0.98</v>
          </cell>
          <cell r="T2">
            <v>233.24</v>
          </cell>
          <cell r="U2">
            <v>0.02</v>
          </cell>
          <cell r="V2">
            <v>4.76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  <cell r="AF2">
            <v>0.79411764705882348</v>
          </cell>
          <cell r="AG2">
            <v>189</v>
          </cell>
          <cell r="AH2">
            <v>0.42</v>
          </cell>
          <cell r="AJ2" t="str">
            <v>Elem</v>
          </cell>
          <cell r="AK2" t="str">
            <v>PS</v>
          </cell>
          <cell r="AL2">
            <v>5</v>
          </cell>
          <cell r="AO2">
            <v>1</v>
          </cell>
        </row>
        <row r="3">
          <cell r="C3">
            <v>203</v>
          </cell>
          <cell r="D3" t="str">
            <v>2018</v>
          </cell>
          <cell r="E3">
            <v>6</v>
          </cell>
          <cell r="F3" t="str">
            <v>20024</v>
          </cell>
          <cell r="G3">
            <v>9</v>
          </cell>
          <cell r="H3" t="str">
            <v>R</v>
          </cell>
          <cell r="I3" t="str">
            <v>x</v>
          </cell>
          <cell r="J3" t="str">
            <v>DCPS</v>
          </cell>
          <cell r="K3">
            <v>400</v>
          </cell>
          <cell r="L3">
            <v>351</v>
          </cell>
          <cell r="O3">
            <v>66.69</v>
          </cell>
          <cell r="P3">
            <v>0.19</v>
          </cell>
          <cell r="Q3">
            <v>7.0200000000000005</v>
          </cell>
          <cell r="R3">
            <v>0.02</v>
          </cell>
          <cell r="S3">
            <v>0.83</v>
          </cell>
          <cell r="T3">
            <v>291.33</v>
          </cell>
          <cell r="U3">
            <v>0.05</v>
          </cell>
          <cell r="V3">
            <v>17.55</v>
          </cell>
          <cell r="W3">
            <v>7.0000000000000007E-2</v>
          </cell>
          <cell r="X3">
            <v>24.570000000000004</v>
          </cell>
          <cell r="Y3">
            <v>0.01</v>
          </cell>
          <cell r="Z3">
            <v>3.5100000000000002</v>
          </cell>
          <cell r="AA3">
            <v>0.03</v>
          </cell>
          <cell r="AB3">
            <v>10.53</v>
          </cell>
          <cell r="AF3">
            <v>0.6524216524216524</v>
          </cell>
          <cell r="AG3">
            <v>229</v>
          </cell>
          <cell r="AH3">
            <v>0.4</v>
          </cell>
          <cell r="AJ3" t="str">
            <v>Elem</v>
          </cell>
          <cell r="AK3" t="str">
            <v>PK</v>
          </cell>
          <cell r="AL3">
            <v>5</v>
          </cell>
          <cell r="AO3">
            <v>0.91999999999999993</v>
          </cell>
        </row>
        <row r="4">
          <cell r="C4">
            <v>450</v>
          </cell>
          <cell r="D4" t="str">
            <v>2018</v>
          </cell>
          <cell r="E4">
            <v>8</v>
          </cell>
          <cell r="F4" t="str">
            <v>20020</v>
          </cell>
          <cell r="G4">
            <v>34</v>
          </cell>
          <cell r="I4" t="str">
            <v>x</v>
          </cell>
          <cell r="J4" t="str">
            <v>DCPS</v>
          </cell>
          <cell r="K4">
            <v>837</v>
          </cell>
          <cell r="L4">
            <v>378</v>
          </cell>
          <cell r="O4">
            <v>124.74000000000001</v>
          </cell>
          <cell r="P4">
            <v>0.33</v>
          </cell>
          <cell r="Q4">
            <v>0</v>
          </cell>
          <cell r="R4">
            <v>0</v>
          </cell>
          <cell r="S4">
            <v>0.99</v>
          </cell>
          <cell r="T4">
            <v>374.21999999999997</v>
          </cell>
          <cell r="U4">
            <v>0.01</v>
          </cell>
          <cell r="V4">
            <v>3.7800000000000002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F4">
            <v>0.83862433862433861</v>
          </cell>
          <cell r="AG4">
            <v>317</v>
          </cell>
          <cell r="AH4">
            <v>0.75</v>
          </cell>
          <cell r="AJ4" t="str">
            <v>SHS</v>
          </cell>
          <cell r="AK4">
            <v>9</v>
          </cell>
          <cell r="AL4">
            <v>12</v>
          </cell>
          <cell r="AO4">
            <v>0.99999999999999989</v>
          </cell>
        </row>
        <row r="5">
          <cell r="C5">
            <v>452</v>
          </cell>
          <cell r="D5" t="str">
            <v>2018</v>
          </cell>
          <cell r="E5">
            <v>8</v>
          </cell>
          <cell r="F5" t="str">
            <v>20032</v>
          </cell>
          <cell r="G5">
            <v>39</v>
          </cell>
          <cell r="I5" t="str">
            <v>x</v>
          </cell>
          <cell r="J5" t="str">
            <v>DCPS</v>
          </cell>
          <cell r="K5">
            <v>972.80000000000007</v>
          </cell>
          <cell r="L5">
            <v>879</v>
          </cell>
          <cell r="O5">
            <v>202.17000000000002</v>
          </cell>
          <cell r="P5">
            <v>0.23</v>
          </cell>
          <cell r="Q5">
            <v>0</v>
          </cell>
          <cell r="R5">
            <v>0</v>
          </cell>
          <cell r="S5">
            <v>0.98</v>
          </cell>
          <cell r="T5">
            <v>861.42</v>
          </cell>
          <cell r="U5">
            <v>0.02</v>
          </cell>
          <cell r="V5">
            <v>17.580000000000002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F5">
            <v>0.79977246871444818</v>
          </cell>
          <cell r="AG5">
            <v>703</v>
          </cell>
          <cell r="AH5">
            <v>0.72</v>
          </cell>
          <cell r="AJ5" t="str">
            <v>SHS</v>
          </cell>
          <cell r="AK5">
            <v>9</v>
          </cell>
          <cell r="AL5">
            <v>12</v>
          </cell>
          <cell r="AO5">
            <v>1</v>
          </cell>
        </row>
        <row r="6">
          <cell r="C6">
            <v>462</v>
          </cell>
          <cell r="D6" t="str">
            <v>2018</v>
          </cell>
          <cell r="E6" t="str">
            <v>C</v>
          </cell>
          <cell r="F6" t="str">
            <v>20032</v>
          </cell>
          <cell r="G6">
            <v>39</v>
          </cell>
          <cell r="J6" t="str">
            <v>DCPS</v>
          </cell>
          <cell r="K6">
            <v>547.19999999999993</v>
          </cell>
          <cell r="L6">
            <v>495</v>
          </cell>
          <cell r="O6">
            <v>69.300000000000011</v>
          </cell>
          <cell r="P6">
            <v>0.14000000000000001</v>
          </cell>
          <cell r="Q6">
            <v>0</v>
          </cell>
          <cell r="R6">
            <v>0</v>
          </cell>
          <cell r="S6">
            <v>1</v>
          </cell>
          <cell r="T6">
            <v>495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F6">
            <v>0</v>
          </cell>
          <cell r="AG6">
            <v>0</v>
          </cell>
          <cell r="AJ6" t="str">
            <v>STAY</v>
          </cell>
          <cell r="AK6">
            <v>0</v>
          </cell>
          <cell r="AL6">
            <v>0</v>
          </cell>
          <cell r="AO6">
            <v>1</v>
          </cell>
        </row>
        <row r="7">
          <cell r="C7">
            <v>204</v>
          </cell>
          <cell r="D7" t="str">
            <v>2018</v>
          </cell>
          <cell r="E7">
            <v>1</v>
          </cell>
          <cell r="F7" t="str">
            <v>20010</v>
          </cell>
          <cell r="G7">
            <v>2</v>
          </cell>
          <cell r="J7" t="str">
            <v>DCPS</v>
          </cell>
          <cell r="K7" t="str">
            <v>NA</v>
          </cell>
          <cell r="L7">
            <v>544</v>
          </cell>
          <cell r="O7">
            <v>76.160000000000011</v>
          </cell>
          <cell r="P7">
            <v>0.14000000000000001</v>
          </cell>
          <cell r="Q7">
            <v>304.64000000000004</v>
          </cell>
          <cell r="R7">
            <v>0.56000000000000005</v>
          </cell>
          <cell r="S7">
            <v>7.0000000000000007E-2</v>
          </cell>
          <cell r="T7">
            <v>38.080000000000005</v>
          </cell>
          <cell r="U7">
            <v>0.68</v>
          </cell>
          <cell r="V7">
            <v>369.92</v>
          </cell>
          <cell r="W7">
            <v>0.19</v>
          </cell>
          <cell r="X7">
            <v>103.36</v>
          </cell>
          <cell r="Y7">
            <v>0.05</v>
          </cell>
          <cell r="Z7">
            <v>27.200000000000003</v>
          </cell>
          <cell r="AA7">
            <v>0.01</v>
          </cell>
          <cell r="AB7">
            <v>5.44</v>
          </cell>
          <cell r="AF7">
            <v>0.29779411764705882</v>
          </cell>
          <cell r="AG7">
            <v>162</v>
          </cell>
          <cell r="AH7">
            <v>0.65</v>
          </cell>
          <cell r="AJ7" t="str">
            <v>Elem</v>
          </cell>
          <cell r="AK7" t="str">
            <v>PS</v>
          </cell>
          <cell r="AL7">
            <v>5</v>
          </cell>
          <cell r="AO7">
            <v>0.80999999999999994</v>
          </cell>
        </row>
        <row r="8">
          <cell r="C8">
            <v>402</v>
          </cell>
          <cell r="D8" t="str">
            <v>2018</v>
          </cell>
          <cell r="E8">
            <v>1</v>
          </cell>
          <cell r="F8" t="str">
            <v>20001</v>
          </cell>
          <cell r="G8" t="str">
            <v>C</v>
          </cell>
          <cell r="J8" t="str">
            <v>DCPS</v>
          </cell>
          <cell r="K8">
            <v>654</v>
          </cell>
          <cell r="L8">
            <v>480</v>
          </cell>
          <cell r="O8">
            <v>0</v>
          </cell>
          <cell r="P8">
            <v>0</v>
          </cell>
          <cell r="Q8">
            <v>4.8</v>
          </cell>
          <cell r="R8">
            <v>0.01</v>
          </cell>
          <cell r="S8">
            <v>0.74</v>
          </cell>
          <cell r="T8">
            <v>355.2</v>
          </cell>
          <cell r="U8">
            <v>0.2</v>
          </cell>
          <cell r="V8">
            <v>96</v>
          </cell>
          <cell r="W8">
            <v>0.01</v>
          </cell>
          <cell r="X8">
            <v>4.8</v>
          </cell>
          <cell r="Y8">
            <v>0.03</v>
          </cell>
          <cell r="Z8">
            <v>14.399999999999999</v>
          </cell>
          <cell r="AA8">
            <v>0.02</v>
          </cell>
          <cell r="AB8">
            <v>9.6</v>
          </cell>
          <cell r="AF8">
            <v>0.1875</v>
          </cell>
          <cell r="AG8">
            <v>90</v>
          </cell>
          <cell r="AJ8" t="str">
            <v>SHS</v>
          </cell>
          <cell r="AK8">
            <v>9</v>
          </cell>
          <cell r="AL8">
            <v>12</v>
          </cell>
          <cell r="AO8">
            <v>0.99</v>
          </cell>
        </row>
        <row r="9">
          <cell r="C9">
            <v>205</v>
          </cell>
          <cell r="D9" t="str">
            <v>2018</v>
          </cell>
          <cell r="E9">
            <v>4</v>
          </cell>
          <cell r="F9" t="str">
            <v>20011</v>
          </cell>
          <cell r="G9">
            <v>18</v>
          </cell>
          <cell r="J9" t="str">
            <v>DCPS</v>
          </cell>
          <cell r="K9">
            <v>753</v>
          </cell>
          <cell r="L9">
            <v>642</v>
          </cell>
          <cell r="O9">
            <v>89.88000000000001</v>
          </cell>
          <cell r="P9">
            <v>0.14000000000000001</v>
          </cell>
          <cell r="Q9">
            <v>256.8</v>
          </cell>
          <cell r="R9">
            <v>0.4</v>
          </cell>
          <cell r="S9">
            <v>0.43</v>
          </cell>
          <cell r="T9">
            <v>276.06</v>
          </cell>
          <cell r="U9">
            <v>0.52</v>
          </cell>
          <cell r="V9">
            <v>333.84000000000003</v>
          </cell>
          <cell r="W9">
            <v>0.04</v>
          </cell>
          <cell r="X9">
            <v>25.68</v>
          </cell>
          <cell r="Y9">
            <v>0</v>
          </cell>
          <cell r="Z9">
            <v>0</v>
          </cell>
          <cell r="AA9">
            <v>0.01</v>
          </cell>
          <cell r="AB9">
            <v>6.42</v>
          </cell>
          <cell r="AF9">
            <v>0.47819314641744548</v>
          </cell>
          <cell r="AG9">
            <v>307</v>
          </cell>
          <cell r="AH9">
            <v>0.71</v>
          </cell>
          <cell r="AJ9" t="str">
            <v>Elem</v>
          </cell>
          <cell r="AK9" t="str">
            <v>PS</v>
          </cell>
          <cell r="AL9">
            <v>5</v>
          </cell>
          <cell r="AO9">
            <v>0.96000000000000008</v>
          </cell>
        </row>
        <row r="10">
          <cell r="C10">
            <v>206</v>
          </cell>
          <cell r="D10" t="str">
            <v>2018</v>
          </cell>
          <cell r="E10">
            <v>7</v>
          </cell>
          <cell r="F10" t="str">
            <v>20020</v>
          </cell>
          <cell r="G10">
            <v>34</v>
          </cell>
          <cell r="J10" t="str">
            <v>DCPS</v>
          </cell>
          <cell r="K10">
            <v>508</v>
          </cell>
          <cell r="L10">
            <v>484</v>
          </cell>
          <cell r="O10">
            <v>111.32000000000001</v>
          </cell>
          <cell r="P10">
            <v>0.23</v>
          </cell>
          <cell r="Q10">
            <v>0</v>
          </cell>
          <cell r="R10">
            <v>0</v>
          </cell>
          <cell r="S10">
            <v>0.98</v>
          </cell>
          <cell r="T10">
            <v>474.32</v>
          </cell>
          <cell r="U10">
            <v>0.01</v>
          </cell>
          <cell r="V10">
            <v>4.84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F10">
            <v>0.53305785123966942</v>
          </cell>
          <cell r="AG10">
            <v>258</v>
          </cell>
          <cell r="AH10">
            <v>0.46</v>
          </cell>
          <cell r="AJ10" t="str">
            <v>Elem</v>
          </cell>
          <cell r="AK10" t="str">
            <v>PS</v>
          </cell>
          <cell r="AL10">
            <v>5</v>
          </cell>
          <cell r="AO10">
            <v>0.98999999999999988</v>
          </cell>
        </row>
        <row r="11">
          <cell r="C11">
            <v>212</v>
          </cell>
          <cell r="D11" t="str">
            <v>2018</v>
          </cell>
          <cell r="E11">
            <v>6</v>
          </cell>
          <cell r="F11" t="str">
            <v>20003</v>
          </cell>
          <cell r="G11">
            <v>26</v>
          </cell>
          <cell r="J11" t="str">
            <v>DCPS</v>
          </cell>
          <cell r="K11">
            <v>408</v>
          </cell>
          <cell r="L11">
            <v>424</v>
          </cell>
          <cell r="O11">
            <v>38.159999999999997</v>
          </cell>
          <cell r="P11">
            <v>0.09</v>
          </cell>
          <cell r="Q11">
            <v>16.96</v>
          </cell>
          <cell r="R11">
            <v>0.04</v>
          </cell>
          <cell r="S11">
            <v>0.14000000000000001</v>
          </cell>
          <cell r="T11">
            <v>59.360000000000007</v>
          </cell>
          <cell r="U11">
            <v>0.08</v>
          </cell>
          <cell r="V11">
            <v>33.92</v>
          </cell>
          <cell r="W11">
            <v>0.66</v>
          </cell>
          <cell r="X11">
            <v>279.84000000000003</v>
          </cell>
          <cell r="Y11">
            <v>0.04</v>
          </cell>
          <cell r="Z11">
            <v>16.96</v>
          </cell>
          <cell r="AA11">
            <v>0.08</v>
          </cell>
          <cell r="AB11">
            <v>33.92</v>
          </cell>
          <cell r="AF11">
            <v>4.2452830188679243E-2</v>
          </cell>
          <cell r="AG11">
            <v>18</v>
          </cell>
          <cell r="AH11">
            <v>0.68</v>
          </cell>
          <cell r="AJ11" t="str">
            <v>Elem</v>
          </cell>
          <cell r="AK11" t="str">
            <v>PS</v>
          </cell>
          <cell r="AL11">
            <v>5</v>
          </cell>
          <cell r="AO11">
            <v>0.34000000000000008</v>
          </cell>
        </row>
        <row r="12">
          <cell r="C12">
            <v>213</v>
          </cell>
          <cell r="D12" t="str">
            <v>2018</v>
          </cell>
          <cell r="E12">
            <v>4</v>
          </cell>
          <cell r="F12" t="str">
            <v>20011</v>
          </cell>
          <cell r="G12">
            <v>18</v>
          </cell>
          <cell r="J12" t="str">
            <v>DCPS</v>
          </cell>
          <cell r="K12">
            <v>1069</v>
          </cell>
          <cell r="L12">
            <v>737</v>
          </cell>
          <cell r="O12">
            <v>81.070000000000007</v>
          </cell>
          <cell r="P12">
            <v>0.11</v>
          </cell>
          <cell r="Q12">
            <v>486.42</v>
          </cell>
          <cell r="R12">
            <v>0.66</v>
          </cell>
          <cell r="S12">
            <v>0.2</v>
          </cell>
          <cell r="T12">
            <v>147.4</v>
          </cell>
          <cell r="U12">
            <v>0.78</v>
          </cell>
          <cell r="V12">
            <v>574.86</v>
          </cell>
          <cell r="W12">
            <v>0.01</v>
          </cell>
          <cell r="X12">
            <v>7.37</v>
          </cell>
          <cell r="Y12">
            <v>0.02</v>
          </cell>
          <cell r="Z12">
            <v>14.74</v>
          </cell>
          <cell r="AA12">
            <v>0</v>
          </cell>
          <cell r="AB12">
            <v>0</v>
          </cell>
          <cell r="AF12">
            <v>0.42198100407055633</v>
          </cell>
          <cell r="AG12">
            <v>311</v>
          </cell>
          <cell r="AH12">
            <v>0.77</v>
          </cell>
          <cell r="AJ12" t="str">
            <v>PS-8</v>
          </cell>
          <cell r="AK12" t="str">
            <v>PS</v>
          </cell>
          <cell r="AL12">
            <v>8</v>
          </cell>
          <cell r="AO12">
            <v>1</v>
          </cell>
        </row>
        <row r="13">
          <cell r="C13">
            <v>347</v>
          </cell>
          <cell r="D13" t="str">
            <v>2018</v>
          </cell>
          <cell r="E13">
            <v>5</v>
          </cell>
          <cell r="F13" t="str">
            <v>20017</v>
          </cell>
          <cell r="G13">
            <v>20</v>
          </cell>
          <cell r="J13" t="str">
            <v>DCPS</v>
          </cell>
          <cell r="K13">
            <v>534</v>
          </cell>
          <cell r="L13">
            <v>238</v>
          </cell>
          <cell r="O13">
            <v>49.98</v>
          </cell>
          <cell r="P13">
            <v>0.21</v>
          </cell>
          <cell r="Q13">
            <v>11.9</v>
          </cell>
          <cell r="R13">
            <v>0.05</v>
          </cell>
          <cell r="S13">
            <v>0.92</v>
          </cell>
          <cell r="T13">
            <v>218.96</v>
          </cell>
          <cell r="U13">
            <v>0.06</v>
          </cell>
          <cell r="V13">
            <v>14.28</v>
          </cell>
          <cell r="W13">
            <v>0.01</v>
          </cell>
          <cell r="X13">
            <v>2.38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F13">
            <v>0.51260504201680668</v>
          </cell>
          <cell r="AG13">
            <v>121.99999999999999</v>
          </cell>
          <cell r="AH13">
            <v>0.56000000000000005</v>
          </cell>
          <cell r="AJ13" t="str">
            <v>MS</v>
          </cell>
          <cell r="AK13">
            <v>6</v>
          </cell>
          <cell r="AL13">
            <v>8</v>
          </cell>
          <cell r="AO13">
            <v>0.98000000000000009</v>
          </cell>
        </row>
        <row r="14">
          <cell r="C14">
            <v>404</v>
          </cell>
          <cell r="D14" t="str">
            <v>2018</v>
          </cell>
          <cell r="E14">
            <v>5</v>
          </cell>
          <cell r="F14" t="str">
            <v>20002</v>
          </cell>
          <cell r="G14">
            <v>23</v>
          </cell>
          <cell r="H14" t="str">
            <v>R</v>
          </cell>
          <cell r="I14" t="str">
            <v>x</v>
          </cell>
          <cell r="J14" t="str">
            <v>DCPS</v>
          </cell>
          <cell r="K14">
            <v>828</v>
          </cell>
          <cell r="L14">
            <v>325</v>
          </cell>
          <cell r="O14">
            <v>42.25</v>
          </cell>
          <cell r="P14">
            <v>0.13</v>
          </cell>
          <cell r="Q14">
            <v>26</v>
          </cell>
          <cell r="R14">
            <v>0.08</v>
          </cell>
          <cell r="S14">
            <v>0.92</v>
          </cell>
          <cell r="T14">
            <v>299</v>
          </cell>
          <cell r="U14">
            <v>7.0000000000000007E-2</v>
          </cell>
          <cell r="V14">
            <v>22.750000000000004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F14">
            <v>0.73230769230769233</v>
          </cell>
          <cell r="AG14">
            <v>238</v>
          </cell>
          <cell r="AH14">
            <v>0.52</v>
          </cell>
          <cell r="AJ14" t="str">
            <v>PS-8</v>
          </cell>
          <cell r="AK14" t="str">
            <v>PS</v>
          </cell>
          <cell r="AL14">
            <v>5</v>
          </cell>
          <cell r="AO14">
            <v>0.99</v>
          </cell>
        </row>
        <row r="15">
          <cell r="C15">
            <v>296</v>
          </cell>
          <cell r="D15" t="str">
            <v>2018</v>
          </cell>
          <cell r="E15">
            <v>1</v>
          </cell>
          <cell r="F15" t="str">
            <v>20010</v>
          </cell>
          <cell r="G15">
            <v>2</v>
          </cell>
          <cell r="H15" t="str">
            <v>R</v>
          </cell>
          <cell r="J15" t="str">
            <v>DCPS</v>
          </cell>
          <cell r="K15">
            <v>609</v>
          </cell>
          <cell r="L15">
            <v>473</v>
          </cell>
          <cell r="O15">
            <v>52.03</v>
          </cell>
          <cell r="P15">
            <v>0.11</v>
          </cell>
          <cell r="Q15">
            <v>279.07</v>
          </cell>
          <cell r="R15">
            <v>0.59</v>
          </cell>
          <cell r="S15">
            <v>0.14000000000000001</v>
          </cell>
          <cell r="T15">
            <v>66.220000000000013</v>
          </cell>
          <cell r="U15">
            <v>0.76</v>
          </cell>
          <cell r="V15">
            <v>359.48</v>
          </cell>
          <cell r="W15">
            <v>7.0000000000000007E-2</v>
          </cell>
          <cell r="X15" t="str">
            <v>`</v>
          </cell>
          <cell r="Y15">
            <v>0</v>
          </cell>
          <cell r="Z15">
            <v>0</v>
          </cell>
          <cell r="AA15">
            <v>0.02</v>
          </cell>
          <cell r="AB15">
            <v>9.4600000000000009</v>
          </cell>
          <cell r="AF15">
            <v>0.40803382663847781</v>
          </cell>
          <cell r="AG15">
            <v>193</v>
          </cell>
          <cell r="AH15">
            <v>0.45</v>
          </cell>
          <cell r="AJ15" t="str">
            <v>Elem</v>
          </cell>
          <cell r="AK15" t="str">
            <v>PS</v>
          </cell>
          <cell r="AL15">
            <v>5</v>
          </cell>
          <cell r="AO15">
            <v>0.92</v>
          </cell>
        </row>
        <row r="16">
          <cell r="C16">
            <v>219</v>
          </cell>
          <cell r="D16" t="str">
            <v>2018</v>
          </cell>
          <cell r="E16">
            <v>5</v>
          </cell>
          <cell r="F16" t="str">
            <v>20017</v>
          </cell>
          <cell r="G16">
            <v>19</v>
          </cell>
          <cell r="J16" t="str">
            <v>DCPS</v>
          </cell>
          <cell r="K16">
            <v>577</v>
          </cell>
          <cell r="L16">
            <v>200</v>
          </cell>
          <cell r="O16">
            <v>22</v>
          </cell>
          <cell r="P16">
            <v>0.11</v>
          </cell>
          <cell r="Q16">
            <v>26</v>
          </cell>
          <cell r="R16">
            <v>0.13</v>
          </cell>
          <cell r="S16">
            <v>0.8</v>
          </cell>
          <cell r="T16">
            <v>160</v>
          </cell>
          <cell r="U16">
            <v>0.18</v>
          </cell>
          <cell r="V16">
            <v>36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F16">
            <v>0.44500000000000001</v>
          </cell>
          <cell r="AG16">
            <v>89</v>
          </cell>
          <cell r="AH16">
            <v>0.66</v>
          </cell>
          <cell r="AJ16" t="str">
            <v>Elem</v>
          </cell>
          <cell r="AK16" t="str">
            <v>PS</v>
          </cell>
          <cell r="AL16">
            <v>5</v>
          </cell>
          <cell r="AO16">
            <v>0.98</v>
          </cell>
        </row>
        <row r="17">
          <cell r="C17">
            <v>220</v>
          </cell>
          <cell r="D17" t="str">
            <v>2018</v>
          </cell>
          <cell r="E17">
            <v>5</v>
          </cell>
          <cell r="F17" t="str">
            <v>20018</v>
          </cell>
          <cell r="G17">
            <v>22</v>
          </cell>
          <cell r="J17" t="str">
            <v>DCPS</v>
          </cell>
          <cell r="K17">
            <v>450</v>
          </cell>
          <cell r="L17">
            <v>282</v>
          </cell>
          <cell r="O17">
            <v>50.76</v>
          </cell>
          <cell r="P17">
            <v>0.18</v>
          </cell>
          <cell r="Q17">
            <v>14.100000000000001</v>
          </cell>
          <cell r="R17">
            <v>0.05</v>
          </cell>
          <cell r="S17">
            <v>0.87</v>
          </cell>
          <cell r="T17">
            <v>245.34</v>
          </cell>
          <cell r="U17">
            <v>0.06</v>
          </cell>
          <cell r="V17">
            <v>16.919999999999998</v>
          </cell>
          <cell r="W17">
            <v>0.05</v>
          </cell>
          <cell r="X17">
            <v>14.100000000000001</v>
          </cell>
          <cell r="Y17">
            <v>0</v>
          </cell>
          <cell r="Z17">
            <v>0</v>
          </cell>
          <cell r="AA17">
            <v>0.01</v>
          </cell>
          <cell r="AB17">
            <v>2.82</v>
          </cell>
          <cell r="AF17">
            <v>0.40780141843971629</v>
          </cell>
          <cell r="AG17">
            <v>115</v>
          </cell>
          <cell r="AH17">
            <v>0.66</v>
          </cell>
          <cell r="AJ17" t="str">
            <v>PS-8</v>
          </cell>
          <cell r="AK17" t="str">
            <v>PS</v>
          </cell>
          <cell r="AL17">
            <v>8</v>
          </cell>
          <cell r="AO17">
            <v>0.94</v>
          </cell>
        </row>
        <row r="18">
          <cell r="C18">
            <v>221</v>
          </cell>
          <cell r="D18" t="str">
            <v>2018</v>
          </cell>
          <cell r="E18">
            <v>7</v>
          </cell>
          <cell r="F18" t="str">
            <v>20019</v>
          </cell>
          <cell r="G18">
            <v>31</v>
          </cell>
          <cell r="J18" t="str">
            <v>DCPS</v>
          </cell>
          <cell r="K18">
            <v>400</v>
          </cell>
          <cell r="L18">
            <v>300</v>
          </cell>
          <cell r="O18">
            <v>30</v>
          </cell>
          <cell r="P18">
            <v>0.1</v>
          </cell>
          <cell r="Q18">
            <v>3</v>
          </cell>
          <cell r="R18">
            <v>0.01</v>
          </cell>
          <cell r="S18">
            <v>0.98</v>
          </cell>
          <cell r="T18">
            <v>294</v>
          </cell>
          <cell r="U18">
            <v>0.01</v>
          </cell>
          <cell r="V18">
            <v>3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0.01</v>
          </cell>
          <cell r="AB18">
            <v>3</v>
          </cell>
          <cell r="AF18">
            <v>0.69333333333333336</v>
          </cell>
          <cell r="AG18">
            <v>208</v>
          </cell>
          <cell r="AH18">
            <v>0.55000000000000004</v>
          </cell>
          <cell r="AJ18" t="str">
            <v>Elem</v>
          </cell>
          <cell r="AK18" t="str">
            <v>PS</v>
          </cell>
          <cell r="AL18">
            <v>5</v>
          </cell>
          <cell r="AO18">
            <v>1</v>
          </cell>
        </row>
        <row r="19">
          <cell r="C19">
            <v>360</v>
          </cell>
          <cell r="D19" t="str">
            <v>2018</v>
          </cell>
          <cell r="E19" t="str">
            <v>6</v>
          </cell>
          <cell r="F19" t="str">
            <v>20002</v>
          </cell>
          <cell r="G19">
            <v>25</v>
          </cell>
          <cell r="J19" t="str">
            <v>DCPS</v>
          </cell>
          <cell r="K19">
            <v>392</v>
          </cell>
          <cell r="L19">
            <v>365</v>
          </cell>
          <cell r="O19">
            <v>29.2</v>
          </cell>
          <cell r="P19">
            <v>0.08</v>
          </cell>
          <cell r="Q19">
            <v>7.3</v>
          </cell>
          <cell r="R19">
            <v>0.02</v>
          </cell>
          <cell r="S19">
            <v>0.65</v>
          </cell>
          <cell r="T19">
            <v>237.25</v>
          </cell>
          <cell r="U19">
            <v>0.03</v>
          </cell>
          <cell r="V19">
            <v>10.95</v>
          </cell>
          <cell r="W19">
            <v>0.25</v>
          </cell>
          <cell r="X19">
            <v>91.25</v>
          </cell>
          <cell r="Y19">
            <v>0.01</v>
          </cell>
          <cell r="Z19">
            <v>3.65</v>
          </cell>
          <cell r="AA19">
            <v>0.06</v>
          </cell>
          <cell r="AB19">
            <v>21.9</v>
          </cell>
          <cell r="AF19">
            <v>0.18082191780821918</v>
          </cell>
          <cell r="AG19">
            <v>66</v>
          </cell>
          <cell r="AJ19" t="str">
            <v>Elem</v>
          </cell>
          <cell r="AK19" t="str">
            <v>PS</v>
          </cell>
          <cell r="AL19">
            <v>5</v>
          </cell>
          <cell r="AO19">
            <v>0.75</v>
          </cell>
        </row>
        <row r="20">
          <cell r="C20">
            <v>454</v>
          </cell>
          <cell r="D20" t="str">
            <v>2018</v>
          </cell>
          <cell r="E20">
            <v>1</v>
          </cell>
          <cell r="F20" t="str">
            <v>20009</v>
          </cell>
          <cell r="G20">
            <v>2</v>
          </cell>
          <cell r="I20" t="str">
            <v>x</v>
          </cell>
          <cell r="J20" t="str">
            <v>DCPS</v>
          </cell>
          <cell r="K20">
            <v>1070</v>
          </cell>
          <cell r="L20">
            <v>788</v>
          </cell>
          <cell r="O20">
            <v>165.48</v>
          </cell>
          <cell r="P20">
            <v>0.21</v>
          </cell>
          <cell r="Q20">
            <v>386.12</v>
          </cell>
          <cell r="R20">
            <v>0.49</v>
          </cell>
          <cell r="S20">
            <v>0.4</v>
          </cell>
          <cell r="T20">
            <v>315.20000000000005</v>
          </cell>
          <cell r="U20">
            <v>0.56999999999999995</v>
          </cell>
          <cell r="V20">
            <v>449.15999999999997</v>
          </cell>
          <cell r="W20">
            <v>0.01</v>
          </cell>
          <cell r="X20">
            <v>7.88</v>
          </cell>
          <cell r="Y20">
            <v>0.02</v>
          </cell>
          <cell r="Z20">
            <v>15.76</v>
          </cell>
          <cell r="AA20">
            <v>0</v>
          </cell>
          <cell r="AB20">
            <v>0</v>
          </cell>
          <cell r="AF20">
            <v>0.68401015228426398</v>
          </cell>
          <cell r="AG20">
            <v>539</v>
          </cell>
          <cell r="AH20">
            <v>0.39</v>
          </cell>
          <cell r="AJ20" t="str">
            <v>MS/SHS</v>
          </cell>
          <cell r="AK20">
            <v>6</v>
          </cell>
          <cell r="AL20">
            <v>12</v>
          </cell>
          <cell r="AO20">
            <v>0.99</v>
          </cell>
        </row>
        <row r="21">
          <cell r="C21">
            <v>947</v>
          </cell>
          <cell r="D21" t="str">
            <v>2018</v>
          </cell>
          <cell r="E21" t="str">
            <v>C</v>
          </cell>
          <cell r="F21" t="str">
            <v>20002</v>
          </cell>
          <cell r="G21" t="str">
            <v>C</v>
          </cell>
          <cell r="J21" t="str">
            <v>DCPS</v>
          </cell>
          <cell r="K21">
            <v>2.4948979591836733</v>
          </cell>
          <cell r="L21">
            <v>52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1</v>
          </cell>
          <cell r="T21">
            <v>52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F21">
            <v>0</v>
          </cell>
          <cell r="AG21">
            <v>0</v>
          </cell>
          <cell r="AJ21" t="str">
            <v>Alt</v>
          </cell>
          <cell r="AK21">
            <v>0</v>
          </cell>
          <cell r="AL21">
            <v>0</v>
          </cell>
          <cell r="AO21">
            <v>1</v>
          </cell>
        </row>
        <row r="22">
          <cell r="C22">
            <v>224</v>
          </cell>
          <cell r="D22" t="str">
            <v>2018</v>
          </cell>
          <cell r="E22">
            <v>1</v>
          </cell>
          <cell r="F22" t="str">
            <v>20001</v>
          </cell>
          <cell r="G22">
            <v>3</v>
          </cell>
          <cell r="J22" t="str">
            <v>DCPS</v>
          </cell>
          <cell r="K22">
            <v>346</v>
          </cell>
          <cell r="L22">
            <v>317</v>
          </cell>
          <cell r="O22">
            <v>44.38</v>
          </cell>
          <cell r="P22">
            <v>0.14000000000000001</v>
          </cell>
          <cell r="Q22">
            <v>60.230000000000004</v>
          </cell>
          <cell r="R22">
            <v>0.19</v>
          </cell>
          <cell r="S22">
            <v>0.61</v>
          </cell>
          <cell r="T22">
            <v>193.37</v>
          </cell>
          <cell r="U22">
            <v>0.28000000000000003</v>
          </cell>
          <cell r="V22">
            <v>88.76</v>
          </cell>
          <cell r="W22">
            <v>0.06</v>
          </cell>
          <cell r="X22">
            <v>19.02</v>
          </cell>
          <cell r="Y22">
            <v>0.02</v>
          </cell>
          <cell r="Z22">
            <v>6.34</v>
          </cell>
          <cell r="AA22">
            <v>0.03</v>
          </cell>
          <cell r="AB22">
            <v>9.51</v>
          </cell>
          <cell r="AF22">
            <v>0.49211356466876971</v>
          </cell>
          <cell r="AG22">
            <v>156</v>
          </cell>
          <cell r="AH22">
            <v>0.28000000000000003</v>
          </cell>
          <cell r="AJ22" t="str">
            <v>Elem</v>
          </cell>
          <cell r="AK22" t="str">
            <v>PS</v>
          </cell>
          <cell r="AL22">
            <v>5</v>
          </cell>
          <cell r="AO22">
            <v>0.93999999999999984</v>
          </cell>
        </row>
        <row r="23">
          <cell r="C23">
            <v>442</v>
          </cell>
          <cell r="D23" t="str">
            <v>2018</v>
          </cell>
          <cell r="E23">
            <v>1</v>
          </cell>
          <cell r="F23" t="str">
            <v>20010</v>
          </cell>
          <cell r="G23">
            <v>2</v>
          </cell>
          <cell r="H23" t="str">
            <v>R</v>
          </cell>
          <cell r="J23" t="str">
            <v>DCPS</v>
          </cell>
          <cell r="K23">
            <v>1400</v>
          </cell>
          <cell r="L23">
            <v>1240</v>
          </cell>
          <cell r="O23">
            <v>124</v>
          </cell>
          <cell r="P23">
            <v>0.1</v>
          </cell>
          <cell r="Q23">
            <v>483.6</v>
          </cell>
          <cell r="R23">
            <v>0.39</v>
          </cell>
          <cell r="S23">
            <v>0.3</v>
          </cell>
          <cell r="T23">
            <v>372</v>
          </cell>
          <cell r="U23">
            <v>0.68</v>
          </cell>
          <cell r="V23">
            <v>843.2</v>
          </cell>
          <cell r="W23">
            <v>0.01</v>
          </cell>
          <cell r="X23">
            <v>12.4</v>
          </cell>
          <cell r="Y23">
            <v>0.02</v>
          </cell>
          <cell r="Z23">
            <v>24.8</v>
          </cell>
          <cell r="AA23">
            <v>0</v>
          </cell>
          <cell r="AB23">
            <v>0</v>
          </cell>
          <cell r="AF23">
            <v>0.52500000000000002</v>
          </cell>
          <cell r="AG23">
            <v>651</v>
          </cell>
          <cell r="AH23">
            <v>0.11</v>
          </cell>
          <cell r="AJ23" t="str">
            <v>MS/SHS</v>
          </cell>
          <cell r="AK23">
            <v>6</v>
          </cell>
          <cell r="AL23">
            <v>12</v>
          </cell>
          <cell r="AO23">
            <v>1</v>
          </cell>
        </row>
        <row r="24">
          <cell r="C24">
            <v>227</v>
          </cell>
          <cell r="D24" t="str">
            <v>2018</v>
          </cell>
          <cell r="E24">
            <v>1</v>
          </cell>
          <cell r="F24" t="str">
            <v>20009</v>
          </cell>
          <cell r="G24">
            <v>1</v>
          </cell>
          <cell r="I24" t="str">
            <v>x</v>
          </cell>
          <cell r="J24" t="str">
            <v>DCPS</v>
          </cell>
          <cell r="K24">
            <v>441</v>
          </cell>
          <cell r="L24">
            <v>403</v>
          </cell>
          <cell r="O24">
            <v>48.36</v>
          </cell>
          <cell r="P24">
            <v>0.12</v>
          </cell>
          <cell r="Q24">
            <v>177.32</v>
          </cell>
          <cell r="R24">
            <v>0.44</v>
          </cell>
          <cell r="S24">
            <v>0.28000000000000003</v>
          </cell>
          <cell r="T24">
            <v>112.84000000000002</v>
          </cell>
          <cell r="U24">
            <v>0.6</v>
          </cell>
          <cell r="V24">
            <v>241.79999999999998</v>
          </cell>
          <cell r="W24">
            <v>7.0000000000000007E-2</v>
          </cell>
          <cell r="X24">
            <v>28.210000000000004</v>
          </cell>
          <cell r="Y24">
            <v>0.03</v>
          </cell>
          <cell r="Z24">
            <v>12.09</v>
          </cell>
          <cell r="AA24">
            <v>0.01</v>
          </cell>
          <cell r="AB24">
            <v>4.03</v>
          </cell>
          <cell r="AF24">
            <v>0.43424317617866004</v>
          </cell>
          <cell r="AG24">
            <v>175</v>
          </cell>
          <cell r="AH24">
            <v>0.55000000000000004</v>
          </cell>
          <cell r="AJ24" t="str">
            <v>Elem</v>
          </cell>
          <cell r="AK24" t="str">
            <v>PS</v>
          </cell>
          <cell r="AL24">
            <v>5</v>
          </cell>
          <cell r="AO24">
            <v>0.91999999999999982</v>
          </cell>
        </row>
        <row r="25">
          <cell r="C25">
            <v>455</v>
          </cell>
          <cell r="D25" t="str">
            <v>2018</v>
          </cell>
          <cell r="E25">
            <v>4</v>
          </cell>
          <cell r="F25" t="str">
            <v>20011</v>
          </cell>
          <cell r="G25">
            <v>17</v>
          </cell>
          <cell r="I25" t="str">
            <v>x</v>
          </cell>
          <cell r="J25" t="str">
            <v>DCPS</v>
          </cell>
          <cell r="K25">
            <v>1105</v>
          </cell>
          <cell r="L25">
            <v>310</v>
          </cell>
          <cell r="O25">
            <v>77.5</v>
          </cell>
          <cell r="P25">
            <v>0.25</v>
          </cell>
          <cell r="Q25">
            <v>89.899999999999991</v>
          </cell>
          <cell r="R25">
            <v>0.28999999999999998</v>
          </cell>
          <cell r="S25">
            <v>0.69</v>
          </cell>
          <cell r="T25">
            <v>213.89999999999998</v>
          </cell>
          <cell r="U25">
            <v>0.3</v>
          </cell>
          <cell r="V25">
            <v>93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F25">
            <v>0.71612903225806457</v>
          </cell>
          <cell r="AG25">
            <v>222.00000000000003</v>
          </cell>
          <cell r="AH25">
            <v>0.55000000000000004</v>
          </cell>
          <cell r="AJ25" t="str">
            <v>SHS</v>
          </cell>
          <cell r="AK25">
            <v>9</v>
          </cell>
          <cell r="AL25">
            <v>12</v>
          </cell>
          <cell r="AO25">
            <v>0.98999999999999988</v>
          </cell>
        </row>
        <row r="26">
          <cell r="C26">
            <v>405</v>
          </cell>
          <cell r="D26" t="str">
            <v>2018</v>
          </cell>
          <cell r="E26">
            <v>3</v>
          </cell>
          <cell r="F26" t="str">
            <v>20016</v>
          </cell>
          <cell r="G26">
            <v>11</v>
          </cell>
          <cell r="J26" t="str">
            <v>DCPS</v>
          </cell>
          <cell r="K26">
            <v>1570</v>
          </cell>
          <cell r="L26">
            <v>1474</v>
          </cell>
          <cell r="O26">
            <v>117.92</v>
          </cell>
          <cell r="P26">
            <v>0.08</v>
          </cell>
          <cell r="Q26">
            <v>58.96</v>
          </cell>
          <cell r="R26">
            <v>0.04</v>
          </cell>
          <cell r="S26">
            <v>0.28000000000000003</v>
          </cell>
          <cell r="T26">
            <v>412.72</v>
          </cell>
          <cell r="U26">
            <v>0.15</v>
          </cell>
          <cell r="V26">
            <v>221.1</v>
          </cell>
          <cell r="W26">
            <v>0.48</v>
          </cell>
          <cell r="X26">
            <v>707.52</v>
          </cell>
          <cell r="Y26">
            <v>0.04</v>
          </cell>
          <cell r="Z26">
            <v>58.96</v>
          </cell>
          <cell r="AA26">
            <v>0.05</v>
          </cell>
          <cell r="AB26">
            <v>73.7</v>
          </cell>
          <cell r="AF26">
            <v>6.7842605156037988E-2</v>
          </cell>
          <cell r="AG26">
            <v>100</v>
          </cell>
          <cell r="AH26">
            <v>0.7</v>
          </cell>
          <cell r="AJ26" t="str">
            <v>MS</v>
          </cell>
          <cell r="AK26">
            <v>6</v>
          </cell>
          <cell r="AL26">
            <v>8</v>
          </cell>
          <cell r="AO26">
            <v>0.52000000000000013</v>
          </cell>
        </row>
        <row r="27">
          <cell r="C27">
            <v>349</v>
          </cell>
          <cell r="D27" t="str">
            <v>2018</v>
          </cell>
          <cell r="E27" t="str">
            <v>4</v>
          </cell>
          <cell r="F27" t="str">
            <v>20011</v>
          </cell>
          <cell r="G27">
            <v>18</v>
          </cell>
          <cell r="J27" t="str">
            <v>DCPS</v>
          </cell>
          <cell r="K27">
            <v>635</v>
          </cell>
          <cell r="L27">
            <v>478</v>
          </cell>
          <cell r="O27">
            <v>52.58</v>
          </cell>
          <cell r="P27">
            <v>0.11</v>
          </cell>
          <cell r="Q27">
            <v>215.1</v>
          </cell>
          <cell r="R27">
            <v>0.45</v>
          </cell>
          <cell r="S27">
            <v>0.59</v>
          </cell>
          <cell r="T27">
            <v>282.02</v>
          </cell>
          <cell r="U27">
            <v>0.38</v>
          </cell>
          <cell r="V27">
            <v>181.64000000000001</v>
          </cell>
          <cell r="W27">
            <v>0.02</v>
          </cell>
          <cell r="X27">
            <v>9.56</v>
          </cell>
          <cell r="Y27">
            <v>0.01</v>
          </cell>
          <cell r="Z27">
            <v>4.78</v>
          </cell>
          <cell r="AA27">
            <v>0</v>
          </cell>
          <cell r="AB27">
            <v>0</v>
          </cell>
          <cell r="AF27">
            <v>0.36401673640167365</v>
          </cell>
          <cell r="AG27">
            <v>174</v>
          </cell>
          <cell r="AJ27" t="str">
            <v>Elem</v>
          </cell>
          <cell r="AK27" t="str">
            <v>PK</v>
          </cell>
          <cell r="AL27">
            <v>5</v>
          </cell>
          <cell r="AO27">
            <v>0.97999999999999987</v>
          </cell>
        </row>
        <row r="28">
          <cell r="C28">
            <v>231</v>
          </cell>
          <cell r="D28" t="str">
            <v>2018</v>
          </cell>
          <cell r="E28">
            <v>7</v>
          </cell>
          <cell r="F28" t="str">
            <v>20019</v>
          </cell>
          <cell r="G28">
            <v>31</v>
          </cell>
          <cell r="I28" t="str">
            <v>x</v>
          </cell>
          <cell r="J28" t="str">
            <v>DCPS</v>
          </cell>
          <cell r="K28">
            <v>362</v>
          </cell>
          <cell r="L28">
            <v>272</v>
          </cell>
          <cell r="O28">
            <v>54.400000000000006</v>
          </cell>
          <cell r="P28">
            <v>0.2</v>
          </cell>
          <cell r="Q28">
            <v>2.72</v>
          </cell>
          <cell r="R28">
            <v>0.01</v>
          </cell>
          <cell r="S28">
            <v>0.99</v>
          </cell>
          <cell r="T28">
            <v>269.27999999999997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F28">
            <v>0.75367647058823528</v>
          </cell>
          <cell r="AG28">
            <v>205</v>
          </cell>
          <cell r="AH28">
            <v>0.5</v>
          </cell>
          <cell r="AJ28" t="str">
            <v>Elem</v>
          </cell>
          <cell r="AK28" t="str">
            <v>PK</v>
          </cell>
          <cell r="AL28">
            <v>5</v>
          </cell>
          <cell r="AO28">
            <v>0.98999999999999988</v>
          </cell>
        </row>
        <row r="29">
          <cell r="C29">
            <v>467</v>
          </cell>
          <cell r="D29" t="str">
            <v>2018</v>
          </cell>
          <cell r="E29">
            <v>5</v>
          </cell>
          <cell r="F29" t="str">
            <v>20001</v>
          </cell>
          <cell r="G29">
            <v>21</v>
          </cell>
          <cell r="I29" t="str">
            <v>x</v>
          </cell>
          <cell r="J29" t="str">
            <v>DCPS</v>
          </cell>
          <cell r="K29">
            <v>1135</v>
          </cell>
          <cell r="L29">
            <v>617</v>
          </cell>
          <cell r="O29">
            <v>117.23</v>
          </cell>
          <cell r="P29">
            <v>0.19</v>
          </cell>
          <cell r="Q29">
            <v>18.509999999999998</v>
          </cell>
          <cell r="R29">
            <v>0.03</v>
          </cell>
          <cell r="S29">
            <v>0.95</v>
          </cell>
          <cell r="T29">
            <v>586.15</v>
          </cell>
          <cell r="U29">
            <v>0.04</v>
          </cell>
          <cell r="V29">
            <v>24.68</v>
          </cell>
          <cell r="W29">
            <v>0.01</v>
          </cell>
          <cell r="X29">
            <v>6.17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F29">
            <v>0.64505672609400322</v>
          </cell>
          <cell r="AG29">
            <v>398</v>
          </cell>
          <cell r="AH29">
            <v>0.53</v>
          </cell>
          <cell r="AJ29" t="str">
            <v>SHS</v>
          </cell>
          <cell r="AK29">
            <v>9</v>
          </cell>
          <cell r="AL29">
            <v>12</v>
          </cell>
          <cell r="AO29">
            <v>0.98999999999999988</v>
          </cell>
        </row>
        <row r="30">
          <cell r="C30">
            <v>457</v>
          </cell>
          <cell r="D30" t="str">
            <v>2018</v>
          </cell>
          <cell r="E30">
            <v>6</v>
          </cell>
          <cell r="F30" t="str">
            <v>20003</v>
          </cell>
          <cell r="G30">
            <v>26</v>
          </cell>
          <cell r="J30" t="str">
            <v>DCPS</v>
          </cell>
          <cell r="K30">
            <v>1100</v>
          </cell>
          <cell r="L30">
            <v>769</v>
          </cell>
          <cell r="O30">
            <v>184.56</v>
          </cell>
          <cell r="P30">
            <v>0.24</v>
          </cell>
          <cell r="Q30">
            <v>7.69</v>
          </cell>
          <cell r="R30">
            <v>0.01</v>
          </cell>
          <cell r="S30">
            <v>0.98</v>
          </cell>
          <cell r="T30">
            <v>753.62</v>
          </cell>
          <cell r="U30">
            <v>0.01</v>
          </cell>
          <cell r="V30">
            <v>7.69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F30">
            <v>0.60208062418725616</v>
          </cell>
          <cell r="AG30">
            <v>463</v>
          </cell>
          <cell r="AH30">
            <v>0.38</v>
          </cell>
          <cell r="AJ30" t="str">
            <v>SHS</v>
          </cell>
          <cell r="AK30">
            <v>9</v>
          </cell>
          <cell r="AL30">
            <v>12</v>
          </cell>
          <cell r="AO30">
            <v>0.9900000000000001</v>
          </cell>
        </row>
        <row r="31">
          <cell r="C31">
            <v>232</v>
          </cell>
          <cell r="D31" t="str">
            <v>2018</v>
          </cell>
          <cell r="E31">
            <v>3</v>
          </cell>
          <cell r="F31" t="str">
            <v>20008</v>
          </cell>
          <cell r="G31">
            <v>15</v>
          </cell>
          <cell r="J31" t="str">
            <v>DCPS</v>
          </cell>
          <cell r="K31">
            <v>451</v>
          </cell>
          <cell r="L31">
            <v>476</v>
          </cell>
          <cell r="O31">
            <v>38.08</v>
          </cell>
          <cell r="P31">
            <v>0.08</v>
          </cell>
          <cell r="Q31">
            <v>52.36</v>
          </cell>
          <cell r="R31">
            <v>0.11</v>
          </cell>
          <cell r="S31">
            <v>0.18</v>
          </cell>
          <cell r="T31">
            <v>85.679999999999993</v>
          </cell>
          <cell r="U31">
            <v>0.17</v>
          </cell>
          <cell r="V31">
            <v>80.92</v>
          </cell>
          <cell r="W31">
            <v>0.49</v>
          </cell>
          <cell r="X31">
            <v>233.24</v>
          </cell>
          <cell r="Y31">
            <v>0.06</v>
          </cell>
          <cell r="Z31">
            <v>28.56</v>
          </cell>
          <cell r="AA31">
            <v>0.09</v>
          </cell>
          <cell r="AB31">
            <v>42.839999999999996</v>
          </cell>
          <cell r="AF31">
            <v>6.0924369747899158E-2</v>
          </cell>
          <cell r="AG31">
            <v>29</v>
          </cell>
          <cell r="AH31">
            <v>0.61</v>
          </cell>
          <cell r="AJ31" t="str">
            <v>Elem</v>
          </cell>
          <cell r="AK31" t="str">
            <v>PK</v>
          </cell>
          <cell r="AL31">
            <v>5</v>
          </cell>
          <cell r="AO31">
            <v>0.5</v>
          </cell>
        </row>
        <row r="32">
          <cell r="C32">
            <v>407</v>
          </cell>
          <cell r="D32" t="str">
            <v>2018</v>
          </cell>
          <cell r="E32">
            <v>6</v>
          </cell>
          <cell r="F32" t="str">
            <v>20002</v>
          </cell>
          <cell r="G32">
            <v>25</v>
          </cell>
          <cell r="H32" t="str">
            <v>R</v>
          </cell>
          <cell r="I32" t="str">
            <v>x</v>
          </cell>
          <cell r="J32" t="str">
            <v>DCPS</v>
          </cell>
          <cell r="K32">
            <v>717</v>
          </cell>
          <cell r="L32">
            <v>203</v>
          </cell>
          <cell r="O32">
            <v>54.81</v>
          </cell>
          <cell r="P32">
            <v>0.27</v>
          </cell>
          <cell r="Q32">
            <v>4.0600000000000005</v>
          </cell>
          <cell r="R32">
            <v>0.02</v>
          </cell>
          <cell r="S32">
            <v>0.93</v>
          </cell>
          <cell r="T32">
            <v>188.79000000000002</v>
          </cell>
          <cell r="U32">
            <v>0.03</v>
          </cell>
          <cell r="V32">
            <v>6.09</v>
          </cell>
          <cell r="W32">
            <v>0.01</v>
          </cell>
          <cell r="X32">
            <v>2.0300000000000002</v>
          </cell>
          <cell r="Y32">
            <v>0</v>
          </cell>
          <cell r="Z32">
            <v>0</v>
          </cell>
          <cell r="AA32">
            <v>0.02</v>
          </cell>
          <cell r="AB32">
            <v>4.0600000000000005</v>
          </cell>
          <cell r="AF32">
            <v>0.62068965517241381</v>
          </cell>
          <cell r="AG32">
            <v>126</v>
          </cell>
          <cell r="AH32">
            <v>0.19</v>
          </cell>
          <cell r="AJ32" t="str">
            <v>MS</v>
          </cell>
          <cell r="AK32">
            <v>6</v>
          </cell>
          <cell r="AL32">
            <v>8</v>
          </cell>
          <cell r="AO32">
            <v>0.98000000000000009</v>
          </cell>
        </row>
        <row r="33">
          <cell r="C33">
            <v>471</v>
          </cell>
          <cell r="D33" t="str">
            <v>2018</v>
          </cell>
          <cell r="E33">
            <v>2</v>
          </cell>
          <cell r="F33" t="str">
            <v>20007</v>
          </cell>
          <cell r="G33" t="str">
            <v>C</v>
          </cell>
          <cell r="J33" t="str">
            <v>DCPS</v>
          </cell>
          <cell r="K33">
            <v>600</v>
          </cell>
          <cell r="L33">
            <v>492</v>
          </cell>
          <cell r="O33">
            <v>29.52</v>
          </cell>
          <cell r="P33">
            <v>0.06</v>
          </cell>
          <cell r="Q33">
            <v>9.84</v>
          </cell>
          <cell r="R33">
            <v>0.02</v>
          </cell>
          <cell r="S33">
            <v>0.74</v>
          </cell>
          <cell r="T33">
            <v>364.08</v>
          </cell>
          <cell r="U33">
            <v>0.11</v>
          </cell>
          <cell r="V33">
            <v>54.12</v>
          </cell>
          <cell r="W33">
            <v>0.09</v>
          </cell>
          <cell r="X33">
            <v>44.28</v>
          </cell>
          <cell r="Y33">
            <v>0.02</v>
          </cell>
          <cell r="Z33">
            <v>9.84</v>
          </cell>
          <cell r="AA33">
            <v>0.04</v>
          </cell>
          <cell r="AB33">
            <v>19.68</v>
          </cell>
          <cell r="AF33">
            <v>0.28658536585365851</v>
          </cell>
          <cell r="AG33">
            <v>141</v>
          </cell>
          <cell r="AJ33" t="str">
            <v>SHS</v>
          </cell>
          <cell r="AK33">
            <v>9</v>
          </cell>
          <cell r="AL33">
            <v>12</v>
          </cell>
          <cell r="AO33">
            <v>0.90999999999999992</v>
          </cell>
        </row>
        <row r="34">
          <cell r="C34">
            <v>409</v>
          </cell>
          <cell r="D34" t="str">
            <v>2018</v>
          </cell>
          <cell r="E34">
            <v>2</v>
          </cell>
          <cell r="F34" t="str">
            <v>20037</v>
          </cell>
          <cell r="G34">
            <v>5</v>
          </cell>
          <cell r="H34" t="str">
            <v>R</v>
          </cell>
          <cell r="J34" t="str">
            <v>DCPS</v>
          </cell>
          <cell r="K34">
            <v>513</v>
          </cell>
          <cell r="L34">
            <v>472</v>
          </cell>
          <cell r="O34">
            <v>70.8</v>
          </cell>
          <cell r="P34">
            <v>0.15</v>
          </cell>
          <cell r="Q34">
            <v>47.2</v>
          </cell>
          <cell r="R34">
            <v>0.1</v>
          </cell>
          <cell r="S34">
            <v>0.5</v>
          </cell>
          <cell r="T34">
            <v>236</v>
          </cell>
          <cell r="U34">
            <v>0.12</v>
          </cell>
          <cell r="V34">
            <v>56.64</v>
          </cell>
          <cell r="W34">
            <v>0.23</v>
          </cell>
          <cell r="X34">
            <v>108.56</v>
          </cell>
          <cell r="Y34">
            <v>0.09</v>
          </cell>
          <cell r="Z34">
            <v>42.48</v>
          </cell>
          <cell r="AA34">
            <v>0.05</v>
          </cell>
          <cell r="AB34">
            <v>23.6</v>
          </cell>
          <cell r="AF34">
            <v>0.16949152542372881</v>
          </cell>
          <cell r="AG34">
            <v>80</v>
          </cell>
          <cell r="AH34">
            <v>0.35</v>
          </cell>
          <cell r="AJ34" t="str">
            <v>PS-8</v>
          </cell>
          <cell r="AK34" t="str">
            <v>PK</v>
          </cell>
          <cell r="AL34">
            <v>8</v>
          </cell>
          <cell r="AO34">
            <v>0.76</v>
          </cell>
        </row>
        <row r="35">
          <cell r="C35">
            <v>238</v>
          </cell>
          <cell r="D35" t="str">
            <v>2018</v>
          </cell>
          <cell r="E35">
            <v>8</v>
          </cell>
          <cell r="F35" t="str">
            <v>20020</v>
          </cell>
          <cell r="G35">
            <v>36</v>
          </cell>
          <cell r="I35" t="str">
            <v>x</v>
          </cell>
          <cell r="J35" t="str">
            <v>DCPS</v>
          </cell>
          <cell r="K35">
            <v>381</v>
          </cell>
          <cell r="L35">
            <v>301</v>
          </cell>
          <cell r="O35">
            <v>51.17</v>
          </cell>
          <cell r="P35">
            <v>0.17</v>
          </cell>
          <cell r="Q35">
            <v>0</v>
          </cell>
          <cell r="R35">
            <v>0</v>
          </cell>
          <cell r="S35">
            <v>1</v>
          </cell>
          <cell r="T35">
            <v>301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F35">
            <v>0.82059800664451832</v>
          </cell>
          <cell r="AG35">
            <v>247</v>
          </cell>
          <cell r="AH35">
            <v>0.66</v>
          </cell>
          <cell r="AJ35" t="str">
            <v>Elem</v>
          </cell>
          <cell r="AK35" t="str">
            <v>PS</v>
          </cell>
          <cell r="AL35">
            <v>5</v>
          </cell>
          <cell r="AO35">
            <v>1</v>
          </cell>
        </row>
        <row r="36">
          <cell r="C36">
            <v>239</v>
          </cell>
          <cell r="D36" t="str">
            <v>2018</v>
          </cell>
          <cell r="E36">
            <v>2</v>
          </cell>
          <cell r="F36" t="str">
            <v>20009</v>
          </cell>
          <cell r="G36">
            <v>7</v>
          </cell>
          <cell r="J36" t="str">
            <v>DCPS</v>
          </cell>
          <cell r="K36">
            <v>356</v>
          </cell>
          <cell r="L36">
            <v>250</v>
          </cell>
          <cell r="O36">
            <v>45</v>
          </cell>
          <cell r="P36">
            <v>0.18</v>
          </cell>
          <cell r="Q36">
            <v>55</v>
          </cell>
          <cell r="R36">
            <v>0.22</v>
          </cell>
          <cell r="S36">
            <v>0.49</v>
          </cell>
          <cell r="T36">
            <v>122.5</v>
          </cell>
          <cell r="U36">
            <v>0.3</v>
          </cell>
          <cell r="V36">
            <v>75</v>
          </cell>
          <cell r="W36">
            <v>0.15</v>
          </cell>
          <cell r="X36">
            <v>37.5</v>
          </cell>
          <cell r="Y36">
            <v>0.03</v>
          </cell>
          <cell r="Z36">
            <v>7.5</v>
          </cell>
          <cell r="AA36">
            <v>0.02</v>
          </cell>
          <cell r="AB36">
            <v>5</v>
          </cell>
          <cell r="AF36">
            <v>0.376</v>
          </cell>
          <cell r="AG36">
            <v>94</v>
          </cell>
          <cell r="AH36">
            <v>0.4</v>
          </cell>
          <cell r="AJ36" t="str">
            <v>Elem</v>
          </cell>
          <cell r="AK36" t="str">
            <v>PS</v>
          </cell>
          <cell r="AL36">
            <v>5</v>
          </cell>
          <cell r="AO36">
            <v>0.84</v>
          </cell>
        </row>
        <row r="37">
          <cell r="C37">
            <v>246</v>
          </cell>
          <cell r="D37" t="str">
            <v>2018</v>
          </cell>
          <cell r="E37">
            <v>2</v>
          </cell>
          <cell r="F37" t="str">
            <v>20007</v>
          </cell>
          <cell r="G37">
            <v>4</v>
          </cell>
          <cell r="J37" t="str">
            <v>DCPS</v>
          </cell>
          <cell r="K37">
            <v>485</v>
          </cell>
          <cell r="L37">
            <v>392</v>
          </cell>
          <cell r="O37">
            <v>54.88</v>
          </cell>
          <cell r="P37">
            <v>0.14000000000000001</v>
          </cell>
          <cell r="Q37">
            <v>23.52</v>
          </cell>
          <cell r="R37">
            <v>0.06</v>
          </cell>
          <cell r="S37">
            <v>0.51</v>
          </cell>
          <cell r="T37">
            <v>199.92000000000002</v>
          </cell>
          <cell r="U37">
            <v>0.18</v>
          </cell>
          <cell r="V37">
            <v>70.56</v>
          </cell>
          <cell r="W37">
            <v>0.2</v>
          </cell>
          <cell r="X37">
            <v>78.400000000000006</v>
          </cell>
          <cell r="Y37">
            <v>0.09</v>
          </cell>
          <cell r="Z37">
            <v>35.28</v>
          </cell>
          <cell r="AA37">
            <v>0.02</v>
          </cell>
          <cell r="AB37">
            <v>7.84</v>
          </cell>
          <cell r="AF37">
            <v>0.19642857142857142</v>
          </cell>
          <cell r="AG37">
            <v>77</v>
          </cell>
          <cell r="AH37">
            <v>0.27</v>
          </cell>
          <cell r="AJ37" t="str">
            <v>MS</v>
          </cell>
          <cell r="AK37">
            <v>6</v>
          </cell>
          <cell r="AL37">
            <v>8</v>
          </cell>
          <cell r="AO37">
            <v>0.79999999999999993</v>
          </cell>
        </row>
        <row r="38">
          <cell r="C38">
            <v>247</v>
          </cell>
          <cell r="D38" t="str">
            <v>2018</v>
          </cell>
          <cell r="E38">
            <v>7</v>
          </cell>
          <cell r="F38" t="str">
            <v>20019</v>
          </cell>
          <cell r="G38">
            <v>33</v>
          </cell>
          <cell r="I38" t="str">
            <v>x</v>
          </cell>
          <cell r="J38" t="str">
            <v>DCPS</v>
          </cell>
          <cell r="K38">
            <v>339</v>
          </cell>
          <cell r="L38">
            <v>278</v>
          </cell>
          <cell r="O38">
            <v>69.5</v>
          </cell>
          <cell r="P38">
            <v>0.25</v>
          </cell>
          <cell r="Q38">
            <v>0</v>
          </cell>
          <cell r="R38">
            <v>0</v>
          </cell>
          <cell r="S38">
            <v>0.98</v>
          </cell>
          <cell r="T38">
            <v>272.44</v>
          </cell>
          <cell r="U38">
            <v>0.02</v>
          </cell>
          <cell r="V38">
            <v>5.5600000000000005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B38">
            <v>0</v>
          </cell>
          <cell r="AF38">
            <v>0.82014388489208634</v>
          </cell>
          <cell r="AG38">
            <v>228</v>
          </cell>
          <cell r="AH38">
            <v>0.62</v>
          </cell>
          <cell r="AJ38" t="str">
            <v>Elem</v>
          </cell>
          <cell r="AK38" t="str">
            <v>PS</v>
          </cell>
          <cell r="AL38">
            <v>5</v>
          </cell>
          <cell r="AO38">
            <v>1</v>
          </cell>
        </row>
        <row r="39">
          <cell r="C39">
            <v>413</v>
          </cell>
          <cell r="D39" t="str">
            <v>2018</v>
          </cell>
          <cell r="E39">
            <v>8</v>
          </cell>
          <cell r="F39" t="str">
            <v>20032</v>
          </cell>
          <cell r="G39">
            <v>39</v>
          </cell>
          <cell r="H39" t="str">
            <v>R</v>
          </cell>
          <cell r="I39" t="str">
            <v>x</v>
          </cell>
          <cell r="J39" t="str">
            <v>DCPS</v>
          </cell>
          <cell r="K39">
            <v>1105</v>
          </cell>
          <cell r="L39">
            <v>337</v>
          </cell>
          <cell r="O39">
            <v>74.14</v>
          </cell>
          <cell r="P39">
            <v>0.22</v>
          </cell>
          <cell r="Q39">
            <v>3.37</v>
          </cell>
          <cell r="R39">
            <v>0.01</v>
          </cell>
          <cell r="S39">
            <v>0.99</v>
          </cell>
          <cell r="T39">
            <v>333.63</v>
          </cell>
          <cell r="U39">
            <v>0.01</v>
          </cell>
          <cell r="V39">
            <v>3.37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F39">
            <v>0.77744807121661719</v>
          </cell>
          <cell r="AG39">
            <v>262</v>
          </cell>
          <cell r="AH39">
            <v>0.76</v>
          </cell>
          <cell r="AJ39" t="str">
            <v>MS</v>
          </cell>
          <cell r="AK39" t="str">
            <v>7</v>
          </cell>
          <cell r="AL39">
            <v>8</v>
          </cell>
          <cell r="AO39">
            <v>1</v>
          </cell>
        </row>
        <row r="40">
          <cell r="C40">
            <v>258</v>
          </cell>
          <cell r="D40" t="str">
            <v>2018</v>
          </cell>
          <cell r="E40">
            <v>3</v>
          </cell>
          <cell r="F40" t="str">
            <v>20008</v>
          </cell>
          <cell r="G40">
            <v>15</v>
          </cell>
          <cell r="J40" t="str">
            <v>DCPS</v>
          </cell>
          <cell r="K40">
            <v>344</v>
          </cell>
          <cell r="L40">
            <v>312</v>
          </cell>
          <cell r="O40">
            <v>46.8</v>
          </cell>
          <cell r="P40">
            <v>0.15</v>
          </cell>
          <cell r="Q40">
            <v>53.040000000000006</v>
          </cell>
          <cell r="R40">
            <v>0.17</v>
          </cell>
          <cell r="S40">
            <v>0.27</v>
          </cell>
          <cell r="T40">
            <v>84.240000000000009</v>
          </cell>
          <cell r="U40">
            <v>0.08</v>
          </cell>
          <cell r="V40">
            <v>24.96</v>
          </cell>
          <cell r="W40">
            <v>0.46</v>
          </cell>
          <cell r="X40">
            <v>143.52000000000001</v>
          </cell>
          <cell r="Y40">
            <v>0.08</v>
          </cell>
          <cell r="Z40">
            <v>24.96</v>
          </cell>
          <cell r="AA40">
            <v>0.11</v>
          </cell>
          <cell r="AB40">
            <v>34.32</v>
          </cell>
          <cell r="AF40">
            <v>6.4102564102564097E-2</v>
          </cell>
          <cell r="AG40">
            <v>20</v>
          </cell>
          <cell r="AH40">
            <v>0.59</v>
          </cell>
          <cell r="AJ40" t="str">
            <v>Elem</v>
          </cell>
          <cell r="AK40" t="str">
            <v>PK</v>
          </cell>
          <cell r="AL40">
            <v>5</v>
          </cell>
          <cell r="AO40">
            <v>0.54</v>
          </cell>
        </row>
        <row r="41">
          <cell r="C41">
            <v>249</v>
          </cell>
          <cell r="D41" t="str">
            <v>2018</v>
          </cell>
          <cell r="E41">
            <v>8</v>
          </cell>
          <cell r="F41" t="str">
            <v>20032</v>
          </cell>
          <cell r="G41">
            <v>39</v>
          </cell>
          <cell r="J41" t="str">
            <v>DCPS</v>
          </cell>
          <cell r="K41">
            <v>479</v>
          </cell>
          <cell r="L41">
            <v>379</v>
          </cell>
          <cell r="O41">
            <v>53.06</v>
          </cell>
          <cell r="P41">
            <v>0.14000000000000001</v>
          </cell>
          <cell r="Q41">
            <v>0</v>
          </cell>
          <cell r="R41">
            <v>0</v>
          </cell>
          <cell r="S41">
            <v>1</v>
          </cell>
          <cell r="T41">
            <v>379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F41">
            <v>0.92612137203166223</v>
          </cell>
          <cell r="AG41">
            <v>351</v>
          </cell>
          <cell r="AH41">
            <v>0.82</v>
          </cell>
          <cell r="AJ41" t="str">
            <v>Elem</v>
          </cell>
          <cell r="AK41" t="str">
            <v>PK</v>
          </cell>
          <cell r="AL41">
            <v>6</v>
          </cell>
          <cell r="AO41">
            <v>1</v>
          </cell>
        </row>
        <row r="42">
          <cell r="C42">
            <v>251</v>
          </cell>
          <cell r="D42" t="str">
            <v>2018</v>
          </cell>
          <cell r="E42">
            <v>7</v>
          </cell>
          <cell r="F42" t="str">
            <v>20019</v>
          </cell>
          <cell r="G42">
            <v>31</v>
          </cell>
          <cell r="J42" t="str">
            <v>DCPS</v>
          </cell>
          <cell r="K42">
            <v>419</v>
          </cell>
          <cell r="L42">
            <v>267</v>
          </cell>
          <cell r="O42">
            <v>56.07</v>
          </cell>
          <cell r="P42">
            <v>0.21</v>
          </cell>
          <cell r="Q42">
            <v>5.34</v>
          </cell>
          <cell r="R42">
            <v>0.02</v>
          </cell>
          <cell r="S42">
            <v>0.96</v>
          </cell>
          <cell r="T42">
            <v>256.32</v>
          </cell>
          <cell r="U42">
            <v>0.03</v>
          </cell>
          <cell r="V42">
            <v>8.01</v>
          </cell>
          <cell r="W42">
            <v>0.01</v>
          </cell>
          <cell r="X42">
            <v>2.67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F42">
            <v>0.71161048689138573</v>
          </cell>
          <cell r="AG42">
            <v>190</v>
          </cell>
          <cell r="AH42">
            <v>0.55000000000000004</v>
          </cell>
          <cell r="AJ42" t="str">
            <v>Elem</v>
          </cell>
          <cell r="AK42" t="str">
            <v>PS</v>
          </cell>
          <cell r="AL42">
            <v>5</v>
          </cell>
          <cell r="AO42">
            <v>0.99</v>
          </cell>
        </row>
        <row r="43">
          <cell r="C43">
            <v>252</v>
          </cell>
          <cell r="D43" t="str">
            <v>2018</v>
          </cell>
          <cell r="E43">
            <v>2</v>
          </cell>
          <cell r="F43" t="str">
            <v>20007</v>
          </cell>
          <cell r="G43">
            <v>4</v>
          </cell>
          <cell r="J43" t="str">
            <v>DCPS</v>
          </cell>
          <cell r="K43">
            <v>330</v>
          </cell>
          <cell r="L43">
            <v>320</v>
          </cell>
          <cell r="O43">
            <v>19.2</v>
          </cell>
          <cell r="P43">
            <v>0.06</v>
          </cell>
          <cell r="Q43">
            <v>32</v>
          </cell>
          <cell r="R43">
            <v>0.1</v>
          </cell>
          <cell r="S43">
            <v>0.44</v>
          </cell>
          <cell r="T43">
            <v>140.80000000000001</v>
          </cell>
          <cell r="U43">
            <v>0.16</v>
          </cell>
          <cell r="V43">
            <v>51.2</v>
          </cell>
          <cell r="W43">
            <v>0.27</v>
          </cell>
          <cell r="X43">
            <v>86.4</v>
          </cell>
          <cell r="Y43">
            <v>7.0000000000000007E-2</v>
          </cell>
          <cell r="Z43">
            <v>22.400000000000002</v>
          </cell>
          <cell r="AA43">
            <v>0.06</v>
          </cell>
          <cell r="AB43">
            <v>19.2</v>
          </cell>
          <cell r="AF43">
            <v>0.11562500000000001</v>
          </cell>
          <cell r="AG43">
            <v>37</v>
          </cell>
          <cell r="AH43">
            <v>0.24</v>
          </cell>
          <cell r="AJ43" t="str">
            <v>Elem</v>
          </cell>
          <cell r="AK43" t="str">
            <v>PK</v>
          </cell>
          <cell r="AL43">
            <v>5</v>
          </cell>
          <cell r="AO43">
            <v>0.73</v>
          </cell>
        </row>
        <row r="44">
          <cell r="C44">
            <v>480</v>
          </cell>
          <cell r="D44" t="str">
            <v>2018</v>
          </cell>
          <cell r="E44" t="str">
            <v>C</v>
          </cell>
          <cell r="G44" t="str">
            <v>C</v>
          </cell>
          <cell r="J44" t="str">
            <v>DCPS</v>
          </cell>
          <cell r="K44" t="e">
            <v>#N/A</v>
          </cell>
          <cell r="L44">
            <v>40</v>
          </cell>
          <cell r="O44">
            <v>30</v>
          </cell>
          <cell r="P44">
            <v>0.75</v>
          </cell>
          <cell r="Q44">
            <v>0</v>
          </cell>
          <cell r="R44">
            <v>0</v>
          </cell>
          <cell r="S44">
            <v>1</v>
          </cell>
          <cell r="T44">
            <v>40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F44">
            <v>0</v>
          </cell>
          <cell r="AG44">
            <v>0</v>
          </cell>
          <cell r="AJ44" t="str">
            <v>Alt</v>
          </cell>
          <cell r="AK44">
            <v>0</v>
          </cell>
          <cell r="AL44">
            <v>0</v>
          </cell>
          <cell r="AO44">
            <v>1</v>
          </cell>
        </row>
        <row r="45">
          <cell r="C45">
            <v>254</v>
          </cell>
          <cell r="D45" t="str">
            <v>2018</v>
          </cell>
          <cell r="E45">
            <v>3</v>
          </cell>
          <cell r="F45" t="str">
            <v>20016</v>
          </cell>
          <cell r="G45">
            <v>11</v>
          </cell>
          <cell r="J45" t="str">
            <v>DCPS</v>
          </cell>
          <cell r="K45">
            <v>722</v>
          </cell>
          <cell r="L45">
            <v>736</v>
          </cell>
          <cell r="O45">
            <v>51.52</v>
          </cell>
          <cell r="P45">
            <v>7.0000000000000007E-2</v>
          </cell>
          <cell r="Q45">
            <v>22.08</v>
          </cell>
          <cell r="R45">
            <v>0.03</v>
          </cell>
          <cell r="S45">
            <v>7.0000000000000007E-2</v>
          </cell>
          <cell r="T45">
            <v>51.52</v>
          </cell>
          <cell r="U45">
            <v>0.08</v>
          </cell>
          <cell r="V45">
            <v>58.88</v>
          </cell>
          <cell r="W45">
            <v>0.74</v>
          </cell>
          <cell r="X45">
            <v>544.64</v>
          </cell>
          <cell r="Y45">
            <v>0.04</v>
          </cell>
          <cell r="Z45">
            <v>29.44</v>
          </cell>
          <cell r="AA45">
            <v>7.0000000000000007E-2</v>
          </cell>
          <cell r="AB45">
            <v>51.52</v>
          </cell>
          <cell r="AF45">
            <v>0</v>
          </cell>
          <cell r="AG45">
            <v>0</v>
          </cell>
          <cell r="AH45">
            <v>0.92</v>
          </cell>
          <cell r="AJ45" t="str">
            <v>Elem</v>
          </cell>
          <cell r="AK45" t="str">
            <v>PK</v>
          </cell>
          <cell r="AL45">
            <v>5</v>
          </cell>
          <cell r="AO45">
            <v>0.26</v>
          </cell>
        </row>
        <row r="46">
          <cell r="C46">
            <v>433</v>
          </cell>
          <cell r="D46" t="str">
            <v>2018</v>
          </cell>
          <cell r="E46">
            <v>6</v>
          </cell>
          <cell r="F46" t="str">
            <v>20024</v>
          </cell>
          <cell r="G46">
            <v>9</v>
          </cell>
          <cell r="J46" t="str">
            <v>DCPS</v>
          </cell>
          <cell r="K46">
            <v>503.73933649289103</v>
          </cell>
          <cell r="L46">
            <v>312</v>
          </cell>
          <cell r="O46">
            <v>56.16</v>
          </cell>
          <cell r="P46">
            <v>0.18</v>
          </cell>
          <cell r="Q46">
            <v>3.12</v>
          </cell>
          <cell r="R46">
            <v>0.01</v>
          </cell>
          <cell r="S46">
            <v>0.94</v>
          </cell>
          <cell r="T46">
            <v>293.27999999999997</v>
          </cell>
          <cell r="U46">
            <v>0.04</v>
          </cell>
          <cell r="V46">
            <v>12.48</v>
          </cell>
          <cell r="W46">
            <v>0.01</v>
          </cell>
          <cell r="X46">
            <v>3.12</v>
          </cell>
          <cell r="Y46">
            <v>0</v>
          </cell>
          <cell r="Z46">
            <v>0</v>
          </cell>
          <cell r="AA46">
            <v>0.01</v>
          </cell>
          <cell r="AB46">
            <v>3.12</v>
          </cell>
          <cell r="AF46">
            <v>0.57692307692307687</v>
          </cell>
          <cell r="AG46">
            <v>179.99999999999997</v>
          </cell>
          <cell r="AH46">
            <v>0.3</v>
          </cell>
          <cell r="AJ46" t="str">
            <v>MS</v>
          </cell>
          <cell r="AK46">
            <v>6</v>
          </cell>
          <cell r="AL46">
            <v>8</v>
          </cell>
          <cell r="AO46">
            <v>0.99</v>
          </cell>
        </row>
        <row r="47">
          <cell r="C47">
            <v>416</v>
          </cell>
          <cell r="D47" t="str">
            <v>2018</v>
          </cell>
          <cell r="E47">
            <v>8</v>
          </cell>
          <cell r="F47" t="str">
            <v>20020</v>
          </cell>
          <cell r="G47">
            <v>38</v>
          </cell>
          <cell r="I47" t="str">
            <v>x</v>
          </cell>
          <cell r="J47" t="str">
            <v>DCPS</v>
          </cell>
          <cell r="K47">
            <v>744</v>
          </cell>
          <cell r="L47">
            <v>255</v>
          </cell>
          <cell r="O47">
            <v>43.35</v>
          </cell>
          <cell r="P47">
            <v>0.17</v>
          </cell>
          <cell r="Q47">
            <v>0</v>
          </cell>
          <cell r="R47">
            <v>0</v>
          </cell>
          <cell r="S47">
            <v>0.96</v>
          </cell>
          <cell r="T47">
            <v>244.79999999999998</v>
          </cell>
          <cell r="U47">
            <v>0.02</v>
          </cell>
          <cell r="V47">
            <v>5.1000000000000005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0.01</v>
          </cell>
          <cell r="AB47">
            <v>2.5500000000000003</v>
          </cell>
          <cell r="AF47">
            <v>0.80784313725490198</v>
          </cell>
          <cell r="AG47">
            <v>206</v>
          </cell>
          <cell r="AH47">
            <v>0.56999999999999995</v>
          </cell>
          <cell r="AJ47" t="str">
            <v>MS</v>
          </cell>
          <cell r="AK47">
            <v>6</v>
          </cell>
          <cell r="AL47">
            <v>8</v>
          </cell>
          <cell r="AO47">
            <v>0.99</v>
          </cell>
        </row>
        <row r="48">
          <cell r="C48">
            <v>421</v>
          </cell>
          <cell r="D48" t="str">
            <v>2018</v>
          </cell>
          <cell r="E48">
            <v>7</v>
          </cell>
          <cell r="F48" t="str">
            <v>20019</v>
          </cell>
          <cell r="G48">
            <v>31</v>
          </cell>
          <cell r="I48" t="str">
            <v>x</v>
          </cell>
          <cell r="J48" t="str">
            <v>DCPS</v>
          </cell>
          <cell r="K48">
            <v>720</v>
          </cell>
          <cell r="L48">
            <v>387</v>
          </cell>
          <cell r="O48">
            <v>81.27</v>
          </cell>
          <cell r="P48">
            <v>0.21</v>
          </cell>
          <cell r="Q48">
            <v>11.61</v>
          </cell>
          <cell r="R48">
            <v>0.03</v>
          </cell>
          <cell r="S48">
            <v>0.95</v>
          </cell>
          <cell r="T48">
            <v>367.65</v>
          </cell>
          <cell r="U48">
            <v>0.04</v>
          </cell>
          <cell r="V48">
            <v>15.48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F48">
            <v>0.68475452196382425</v>
          </cell>
          <cell r="AG48">
            <v>265</v>
          </cell>
          <cell r="AH48">
            <v>0.8</v>
          </cell>
          <cell r="AJ48" t="str">
            <v>MS</v>
          </cell>
          <cell r="AK48">
            <v>6</v>
          </cell>
          <cell r="AL48">
            <v>8</v>
          </cell>
          <cell r="AO48">
            <v>0.99</v>
          </cell>
        </row>
        <row r="49">
          <cell r="C49">
            <v>257</v>
          </cell>
          <cell r="D49" t="str">
            <v>2018</v>
          </cell>
          <cell r="E49">
            <v>8</v>
          </cell>
          <cell r="F49" t="str">
            <v>20020</v>
          </cell>
          <cell r="G49">
            <v>28</v>
          </cell>
          <cell r="I49" t="str">
            <v>x</v>
          </cell>
          <cell r="J49" t="str">
            <v>DCPS</v>
          </cell>
          <cell r="K49">
            <v>325</v>
          </cell>
          <cell r="L49">
            <v>310</v>
          </cell>
          <cell r="O49">
            <v>40.300000000000004</v>
          </cell>
          <cell r="P49">
            <v>0.13</v>
          </cell>
          <cell r="Q49">
            <v>6.2</v>
          </cell>
          <cell r="R49">
            <v>0.02</v>
          </cell>
          <cell r="S49">
            <v>0.95</v>
          </cell>
          <cell r="T49">
            <v>294.5</v>
          </cell>
          <cell r="U49">
            <v>0.03</v>
          </cell>
          <cell r="V49">
            <v>9.2999999999999989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0.02</v>
          </cell>
          <cell r="AB49">
            <v>6.2</v>
          </cell>
          <cell r="AF49">
            <v>0.81612903225806455</v>
          </cell>
          <cell r="AG49">
            <v>253</v>
          </cell>
          <cell r="AH49">
            <v>0.54</v>
          </cell>
          <cell r="AJ49" t="str">
            <v>Elem</v>
          </cell>
          <cell r="AK49" t="str">
            <v>PS</v>
          </cell>
          <cell r="AL49">
            <v>5</v>
          </cell>
          <cell r="AO49">
            <v>1</v>
          </cell>
        </row>
        <row r="50">
          <cell r="C50">
            <v>272</v>
          </cell>
          <cell r="D50" t="str">
            <v>2018</v>
          </cell>
          <cell r="E50">
            <v>3</v>
          </cell>
          <cell r="F50" t="str">
            <v>20016</v>
          </cell>
          <cell r="G50">
            <v>13</v>
          </cell>
          <cell r="J50" t="str">
            <v>DCPS</v>
          </cell>
          <cell r="K50">
            <v>432</v>
          </cell>
          <cell r="L50">
            <v>417</v>
          </cell>
          <cell r="O50">
            <v>29.19</v>
          </cell>
          <cell r="P50">
            <v>7.0000000000000007E-2</v>
          </cell>
          <cell r="Q50">
            <v>25.02</v>
          </cell>
          <cell r="R50">
            <v>0.06</v>
          </cell>
          <cell r="S50">
            <v>0.09</v>
          </cell>
          <cell r="T50">
            <v>37.53</v>
          </cell>
          <cell r="U50">
            <v>0.12</v>
          </cell>
          <cell r="V50">
            <v>50.04</v>
          </cell>
          <cell r="W50">
            <v>0.66</v>
          </cell>
          <cell r="X50">
            <v>275.22000000000003</v>
          </cell>
          <cell r="Y50">
            <v>0.06</v>
          </cell>
          <cell r="Z50">
            <v>25.02</v>
          </cell>
          <cell r="AA50">
            <v>0.08</v>
          </cell>
          <cell r="AB50">
            <v>33.36</v>
          </cell>
          <cell r="AF50">
            <v>0</v>
          </cell>
          <cell r="AG50">
            <v>0</v>
          </cell>
          <cell r="AH50">
            <v>0.85</v>
          </cell>
          <cell r="AJ50" t="str">
            <v>Elem</v>
          </cell>
          <cell r="AK50" t="str">
            <v>PK</v>
          </cell>
          <cell r="AL50">
            <v>5</v>
          </cell>
          <cell r="AO50">
            <v>0.35</v>
          </cell>
        </row>
        <row r="51">
          <cell r="C51">
            <v>259</v>
          </cell>
          <cell r="D51" t="str">
            <v>2018</v>
          </cell>
          <cell r="E51">
            <v>7</v>
          </cell>
          <cell r="F51" t="str">
            <v>20019</v>
          </cell>
          <cell r="G51">
            <v>32</v>
          </cell>
          <cell r="I51" t="str">
            <v>x</v>
          </cell>
          <cell r="J51" t="str">
            <v>DCPS</v>
          </cell>
          <cell r="K51">
            <v>0</v>
          </cell>
          <cell r="L51">
            <v>325</v>
          </cell>
          <cell r="O51">
            <v>45.500000000000007</v>
          </cell>
          <cell r="P51">
            <v>0.14000000000000001</v>
          </cell>
          <cell r="Q51">
            <v>0</v>
          </cell>
          <cell r="R51">
            <v>0</v>
          </cell>
          <cell r="S51">
            <v>0.97</v>
          </cell>
          <cell r="T51">
            <v>315.25</v>
          </cell>
          <cell r="U51">
            <v>0.02</v>
          </cell>
          <cell r="V51">
            <v>6.5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0.01</v>
          </cell>
          <cell r="AB51">
            <v>3.25</v>
          </cell>
          <cell r="AF51">
            <v>0.79076923076923078</v>
          </cell>
          <cell r="AG51">
            <v>257</v>
          </cell>
          <cell r="AH51">
            <v>0.7</v>
          </cell>
          <cell r="AJ51" t="str">
            <v>Elem</v>
          </cell>
          <cell r="AK51" t="str">
            <v>PS</v>
          </cell>
          <cell r="AL51">
            <v>5</v>
          </cell>
          <cell r="AO51">
            <v>1</v>
          </cell>
        </row>
        <row r="52">
          <cell r="C52">
            <v>344</v>
          </cell>
          <cell r="D52" t="str">
            <v>2018</v>
          </cell>
          <cell r="E52">
            <v>8</v>
          </cell>
          <cell r="F52" t="str">
            <v>20032</v>
          </cell>
          <cell r="G52">
            <v>39</v>
          </cell>
          <cell r="I52" t="str">
            <v>x</v>
          </cell>
          <cell r="J52" t="str">
            <v>DCPS</v>
          </cell>
          <cell r="K52">
            <v>444</v>
          </cell>
          <cell r="L52">
            <v>345</v>
          </cell>
          <cell r="O52">
            <v>37.950000000000003</v>
          </cell>
          <cell r="P52">
            <v>0.11</v>
          </cell>
          <cell r="Q52">
            <v>3.45</v>
          </cell>
          <cell r="R52">
            <v>0.01</v>
          </cell>
          <cell r="S52">
            <v>0.99</v>
          </cell>
          <cell r="T52">
            <v>341.55</v>
          </cell>
          <cell r="U52">
            <v>0.01</v>
          </cell>
          <cell r="V52">
            <v>3.45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F52">
            <v>0.84347826086956523</v>
          </cell>
          <cell r="AG52">
            <v>291</v>
          </cell>
          <cell r="AH52">
            <v>0.46</v>
          </cell>
          <cell r="AJ52" t="str">
            <v>Elem</v>
          </cell>
          <cell r="AK52" t="str">
            <v>PS</v>
          </cell>
          <cell r="AL52">
            <v>6</v>
          </cell>
          <cell r="AO52">
            <v>1</v>
          </cell>
        </row>
        <row r="53">
          <cell r="C53">
            <v>417</v>
          </cell>
          <cell r="D53" t="str">
            <v>2018</v>
          </cell>
          <cell r="E53">
            <v>8</v>
          </cell>
          <cell r="F53" t="str">
            <v>20020</v>
          </cell>
          <cell r="G53">
            <v>34</v>
          </cell>
          <cell r="I53" t="str">
            <v>x</v>
          </cell>
          <cell r="J53" t="str">
            <v>DCPS</v>
          </cell>
          <cell r="K53">
            <v>600</v>
          </cell>
          <cell r="L53">
            <v>194</v>
          </cell>
          <cell r="O53">
            <v>44.620000000000005</v>
          </cell>
          <cell r="P53">
            <v>0.23</v>
          </cell>
          <cell r="Q53">
            <v>1.94</v>
          </cell>
          <cell r="R53">
            <v>0.01</v>
          </cell>
          <cell r="S53">
            <v>0.98</v>
          </cell>
          <cell r="T53">
            <v>190.12</v>
          </cell>
          <cell r="U53">
            <v>0.02</v>
          </cell>
          <cell r="V53">
            <v>3.88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 t="str">
            <v>%</v>
          </cell>
          <cell r="AF53">
            <v>0.86082474226804129</v>
          </cell>
          <cell r="AG53">
            <v>167</v>
          </cell>
          <cell r="AH53">
            <v>0.66</v>
          </cell>
          <cell r="AJ53" t="str">
            <v>MS</v>
          </cell>
          <cell r="AK53">
            <v>6</v>
          </cell>
          <cell r="AL53">
            <v>8</v>
          </cell>
          <cell r="AO53">
            <v>1</v>
          </cell>
        </row>
        <row r="54">
          <cell r="C54">
            <v>261</v>
          </cell>
          <cell r="D54" t="str">
            <v>2018</v>
          </cell>
          <cell r="E54">
            <v>4</v>
          </cell>
          <cell r="F54" t="str">
            <v>20015</v>
          </cell>
          <cell r="G54">
            <v>10</v>
          </cell>
          <cell r="J54" t="str">
            <v>DCPS</v>
          </cell>
          <cell r="K54">
            <v>805</v>
          </cell>
          <cell r="L54">
            <v>816</v>
          </cell>
          <cell r="O54">
            <v>57.120000000000005</v>
          </cell>
          <cell r="P54">
            <v>7.0000000000000007E-2</v>
          </cell>
          <cell r="Q54">
            <v>32.64</v>
          </cell>
          <cell r="R54">
            <v>0.04</v>
          </cell>
          <cell r="S54">
            <v>0.11</v>
          </cell>
          <cell r="T54">
            <v>89.76</v>
          </cell>
          <cell r="U54">
            <v>0.09</v>
          </cell>
          <cell r="V54">
            <v>73.44</v>
          </cell>
          <cell r="W54">
            <v>0.68</v>
          </cell>
          <cell r="X54">
            <v>554.88</v>
          </cell>
          <cell r="Y54">
            <v>0.04</v>
          </cell>
          <cell r="Z54">
            <v>32.64</v>
          </cell>
          <cell r="AA54">
            <v>0.08</v>
          </cell>
          <cell r="AB54">
            <v>65.28</v>
          </cell>
          <cell r="AF54">
            <v>2.8186274509803922E-2</v>
          </cell>
          <cell r="AG54">
            <v>23</v>
          </cell>
          <cell r="AH54">
            <v>0.86</v>
          </cell>
          <cell r="AJ54" t="str">
            <v>Elem</v>
          </cell>
          <cell r="AK54" t="str">
            <v>PK</v>
          </cell>
          <cell r="AL54">
            <v>5</v>
          </cell>
          <cell r="AO54">
            <v>0.32</v>
          </cell>
        </row>
        <row r="55">
          <cell r="C55">
            <v>262</v>
          </cell>
          <cell r="D55" t="str">
            <v>2018</v>
          </cell>
          <cell r="E55">
            <v>5</v>
          </cell>
          <cell r="F55" t="str">
            <v>20018</v>
          </cell>
          <cell r="G55">
            <v>22</v>
          </cell>
          <cell r="J55" t="str">
            <v>DCPS</v>
          </cell>
          <cell r="K55">
            <v>500</v>
          </cell>
          <cell r="L55">
            <v>321</v>
          </cell>
          <cell r="O55">
            <v>25.68</v>
          </cell>
          <cell r="P55">
            <v>0.08</v>
          </cell>
          <cell r="Q55">
            <v>28.89</v>
          </cell>
          <cell r="R55">
            <v>0.09</v>
          </cell>
          <cell r="S55">
            <v>0.86</v>
          </cell>
          <cell r="T55">
            <v>276.06</v>
          </cell>
          <cell r="U55">
            <v>0.12</v>
          </cell>
          <cell r="V55">
            <v>38.519999999999996</v>
          </cell>
          <cell r="W55">
            <v>0.01</v>
          </cell>
          <cell r="X55">
            <v>3.21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F55">
            <v>0.52647975077881615</v>
          </cell>
          <cell r="AG55">
            <v>168.99999999999997</v>
          </cell>
          <cell r="AH55">
            <v>0.56000000000000005</v>
          </cell>
          <cell r="AJ55" t="str">
            <v>PS-8</v>
          </cell>
          <cell r="AK55" t="str">
            <v>PS</v>
          </cell>
          <cell r="AL55">
            <v>8</v>
          </cell>
          <cell r="AO55">
            <v>0.98</v>
          </cell>
        </row>
        <row r="56">
          <cell r="C56">
            <v>370</v>
          </cell>
          <cell r="D56" t="str">
            <v>2018</v>
          </cell>
          <cell r="E56">
            <v>5</v>
          </cell>
          <cell r="F56" t="str">
            <v>20002</v>
          </cell>
          <cell r="G56">
            <v>21</v>
          </cell>
          <cell r="J56" t="str">
            <v>DCPS</v>
          </cell>
          <cell r="K56">
            <v>530</v>
          </cell>
          <cell r="L56">
            <v>275</v>
          </cell>
          <cell r="O56">
            <v>68.75</v>
          </cell>
          <cell r="P56">
            <v>0.25</v>
          </cell>
          <cell r="Q56">
            <v>22</v>
          </cell>
          <cell r="R56">
            <v>0.08</v>
          </cell>
          <cell r="S56">
            <v>0.81</v>
          </cell>
          <cell r="T56">
            <v>222.75000000000003</v>
          </cell>
          <cell r="U56">
            <v>0.1</v>
          </cell>
          <cell r="V56">
            <v>27.5</v>
          </cell>
          <cell r="W56">
            <v>0.08</v>
          </cell>
          <cell r="X56">
            <v>22</v>
          </cell>
          <cell r="Y56">
            <v>0</v>
          </cell>
          <cell r="Z56">
            <v>0</v>
          </cell>
          <cell r="AA56">
            <v>0.01</v>
          </cell>
          <cell r="AB56">
            <v>2.75</v>
          </cell>
          <cell r="AF56">
            <v>0.54545454545454541</v>
          </cell>
          <cell r="AG56">
            <v>150</v>
          </cell>
          <cell r="AH56">
            <v>0.49</v>
          </cell>
          <cell r="AJ56" t="str">
            <v>PS-8</v>
          </cell>
          <cell r="AK56" t="str">
            <v>PS</v>
          </cell>
          <cell r="AL56">
            <v>8</v>
          </cell>
          <cell r="AO56">
            <v>0.92000000000000015</v>
          </cell>
        </row>
        <row r="57">
          <cell r="C57">
            <v>264</v>
          </cell>
          <cell r="D57" t="str">
            <v>2018</v>
          </cell>
          <cell r="E57">
            <v>4</v>
          </cell>
          <cell r="F57" t="str">
            <v>20011</v>
          </cell>
          <cell r="G57">
            <v>19</v>
          </cell>
          <cell r="H57" t="str">
            <v>R</v>
          </cell>
          <cell r="I57" t="str">
            <v>x</v>
          </cell>
          <cell r="J57" t="str">
            <v>DCPS</v>
          </cell>
          <cell r="K57">
            <v>400</v>
          </cell>
          <cell r="L57">
            <v>362</v>
          </cell>
          <cell r="O57">
            <v>57.92</v>
          </cell>
          <cell r="P57">
            <v>0.16</v>
          </cell>
          <cell r="Q57">
            <v>137.56</v>
          </cell>
          <cell r="R57">
            <v>0.38</v>
          </cell>
          <cell r="S57">
            <v>0.51</v>
          </cell>
          <cell r="T57">
            <v>184.62</v>
          </cell>
          <cell r="U57">
            <v>0.46</v>
          </cell>
          <cell r="V57">
            <v>166.52</v>
          </cell>
          <cell r="W57">
            <v>0.01</v>
          </cell>
          <cell r="X57">
            <v>3.62</v>
          </cell>
          <cell r="Y57">
            <v>0</v>
          </cell>
          <cell r="Z57">
            <v>0</v>
          </cell>
          <cell r="AA57">
            <v>0.01</v>
          </cell>
          <cell r="AB57">
            <v>3.62</v>
          </cell>
          <cell r="AF57">
            <v>0.53038674033149169</v>
          </cell>
          <cell r="AG57">
            <v>192</v>
          </cell>
          <cell r="AH57">
            <v>0.53</v>
          </cell>
          <cell r="AJ57" t="str">
            <v>PS-8</v>
          </cell>
          <cell r="AK57" t="str">
            <v>PS</v>
          </cell>
          <cell r="AL57">
            <v>8</v>
          </cell>
          <cell r="AO57">
            <v>0.98</v>
          </cell>
        </row>
        <row r="58">
          <cell r="C58">
            <v>266</v>
          </cell>
          <cell r="D58" t="str">
            <v>2018</v>
          </cell>
          <cell r="E58">
            <v>8</v>
          </cell>
          <cell r="F58" t="str">
            <v>20032</v>
          </cell>
          <cell r="G58">
            <v>39</v>
          </cell>
          <cell r="J58" t="str">
            <v>DCPS</v>
          </cell>
          <cell r="K58">
            <v>580</v>
          </cell>
          <cell r="L58">
            <v>558</v>
          </cell>
          <cell r="O58">
            <v>55.800000000000004</v>
          </cell>
          <cell r="P58">
            <v>0.1</v>
          </cell>
          <cell r="Q58">
            <v>11.16</v>
          </cell>
          <cell r="R58">
            <v>0.02</v>
          </cell>
          <cell r="S58">
            <v>0.81</v>
          </cell>
          <cell r="T58">
            <v>451.98</v>
          </cell>
          <cell r="U58">
            <v>0.08</v>
          </cell>
          <cell r="V58">
            <v>44.64</v>
          </cell>
          <cell r="W58">
            <v>0.05</v>
          </cell>
          <cell r="X58">
            <v>27.900000000000002</v>
          </cell>
          <cell r="Y58">
            <v>0.01</v>
          </cell>
          <cell r="Z58">
            <v>5.58</v>
          </cell>
          <cell r="AA58">
            <v>0.04</v>
          </cell>
          <cell r="AB58">
            <v>22.32</v>
          </cell>
          <cell r="AF58">
            <v>0.47491039426523296</v>
          </cell>
          <cell r="AG58">
            <v>265</v>
          </cell>
          <cell r="AH58">
            <v>0.35</v>
          </cell>
          <cell r="AJ58" t="str">
            <v>Elem</v>
          </cell>
          <cell r="AK58" t="str">
            <v>PS</v>
          </cell>
          <cell r="AL58">
            <v>6</v>
          </cell>
          <cell r="AO58">
            <v>0.94</v>
          </cell>
        </row>
        <row r="59">
          <cell r="C59">
            <v>271</v>
          </cell>
          <cell r="D59" t="str">
            <v>2018</v>
          </cell>
          <cell r="E59">
            <v>6</v>
          </cell>
          <cell r="F59" t="str">
            <v>20002</v>
          </cell>
          <cell r="G59">
            <v>25</v>
          </cell>
          <cell r="J59" t="str">
            <v>DCPS</v>
          </cell>
          <cell r="K59">
            <v>493</v>
          </cell>
          <cell r="L59">
            <v>414</v>
          </cell>
          <cell r="O59">
            <v>66.239999999999995</v>
          </cell>
          <cell r="P59">
            <v>0.16</v>
          </cell>
          <cell r="Q59">
            <v>8.2799999999999994</v>
          </cell>
          <cell r="R59">
            <v>0.02</v>
          </cell>
          <cell r="S59">
            <v>0.52</v>
          </cell>
          <cell r="T59">
            <v>215.28</v>
          </cell>
          <cell r="U59">
            <v>0.06</v>
          </cell>
          <cell r="V59">
            <v>24.84</v>
          </cell>
          <cell r="W59">
            <v>0.33</v>
          </cell>
          <cell r="X59">
            <v>136.62</v>
          </cell>
          <cell r="Y59">
            <v>0.02</v>
          </cell>
          <cell r="Z59">
            <v>8.2799999999999994</v>
          </cell>
          <cell r="AA59">
            <v>7.0000000000000007E-2</v>
          </cell>
          <cell r="AB59">
            <v>28.980000000000004</v>
          </cell>
          <cell r="AF59">
            <v>0.23429951690821257</v>
          </cell>
          <cell r="AG59">
            <v>97</v>
          </cell>
          <cell r="AH59">
            <v>0.27</v>
          </cell>
          <cell r="AJ59" t="str">
            <v>Elem</v>
          </cell>
          <cell r="AK59" t="str">
            <v>PS</v>
          </cell>
          <cell r="AL59">
            <v>5</v>
          </cell>
          <cell r="AO59">
            <v>0.67</v>
          </cell>
        </row>
        <row r="60">
          <cell r="C60">
            <v>420</v>
          </cell>
          <cell r="D60" t="str">
            <v>2018</v>
          </cell>
          <cell r="E60">
            <v>4</v>
          </cell>
          <cell r="F60" t="str">
            <v>20011</v>
          </cell>
          <cell r="G60">
            <v>18</v>
          </cell>
          <cell r="J60" t="str">
            <v>DCPS</v>
          </cell>
          <cell r="K60">
            <v>590</v>
          </cell>
          <cell r="L60">
            <v>132</v>
          </cell>
          <cell r="O60">
            <v>14.52</v>
          </cell>
          <cell r="P60">
            <v>0.11</v>
          </cell>
          <cell r="Q60">
            <v>43.56</v>
          </cell>
          <cell r="R60">
            <v>0.33</v>
          </cell>
          <cell r="S60">
            <v>0.05</v>
          </cell>
          <cell r="T60">
            <v>6.6000000000000005</v>
          </cell>
          <cell r="U60">
            <v>0.94</v>
          </cell>
          <cell r="V60">
            <v>124.08</v>
          </cell>
          <cell r="W60">
            <v>0.01</v>
          </cell>
          <cell r="X60">
            <v>1.32</v>
          </cell>
          <cell r="Y60">
            <v>0.01</v>
          </cell>
          <cell r="Z60">
            <v>1.32</v>
          </cell>
          <cell r="AA60">
            <v>0</v>
          </cell>
          <cell r="AB60">
            <v>0</v>
          </cell>
          <cell r="AF60">
            <v>0.41666666666666669</v>
          </cell>
          <cell r="AG60">
            <v>55</v>
          </cell>
          <cell r="AJ60" t="str">
            <v>MS</v>
          </cell>
          <cell r="AK60" t="str">
            <v>6</v>
          </cell>
          <cell r="AL60">
            <v>8</v>
          </cell>
          <cell r="AO60">
            <v>1</v>
          </cell>
        </row>
        <row r="61">
          <cell r="C61">
            <v>308</v>
          </cell>
          <cell r="D61" t="str">
            <v>2018</v>
          </cell>
          <cell r="E61">
            <v>8</v>
          </cell>
          <cell r="F61" t="str">
            <v>20032</v>
          </cell>
          <cell r="G61">
            <v>38</v>
          </cell>
          <cell r="I61" t="str">
            <v>x</v>
          </cell>
          <cell r="J61" t="str">
            <v>DCPS</v>
          </cell>
          <cell r="K61">
            <v>520</v>
          </cell>
          <cell r="L61">
            <v>252</v>
          </cell>
          <cell r="O61">
            <v>42.84</v>
          </cell>
          <cell r="P61">
            <v>0.17</v>
          </cell>
          <cell r="Q61">
            <v>0</v>
          </cell>
          <cell r="R61">
            <v>0</v>
          </cell>
          <cell r="S61">
            <v>0.99</v>
          </cell>
          <cell r="T61">
            <v>249.48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F61">
            <v>0.84920634920634919</v>
          </cell>
          <cell r="AG61">
            <v>214</v>
          </cell>
          <cell r="AH61">
            <v>0.41</v>
          </cell>
          <cell r="AJ61" t="str">
            <v>Elem</v>
          </cell>
          <cell r="AK61" t="str">
            <v>PK</v>
          </cell>
          <cell r="AL61">
            <v>5</v>
          </cell>
          <cell r="AO61">
            <v>0.99</v>
          </cell>
        </row>
        <row r="62">
          <cell r="C62">
            <v>273</v>
          </cell>
          <cell r="D62" t="str">
            <v>2018</v>
          </cell>
          <cell r="E62">
            <v>3</v>
          </cell>
          <cell r="F62" t="str">
            <v>20016</v>
          </cell>
          <cell r="G62">
            <v>13</v>
          </cell>
          <cell r="J62" t="str">
            <v>DCPS</v>
          </cell>
          <cell r="K62">
            <v>428</v>
          </cell>
          <cell r="L62">
            <v>399</v>
          </cell>
          <cell r="O62">
            <v>19.950000000000003</v>
          </cell>
          <cell r="P62">
            <v>0.05</v>
          </cell>
          <cell r="Q62">
            <v>35.909999999999997</v>
          </cell>
          <cell r="R62">
            <v>0.09</v>
          </cell>
          <cell r="S62">
            <v>0.12</v>
          </cell>
          <cell r="T62">
            <v>47.879999999999995</v>
          </cell>
          <cell r="U62">
            <v>0.12</v>
          </cell>
          <cell r="V62">
            <v>47.879999999999995</v>
          </cell>
          <cell r="W62">
            <v>0.66</v>
          </cell>
          <cell r="X62">
            <v>263.34000000000003</v>
          </cell>
          <cell r="Y62">
            <v>7.0000000000000007E-2</v>
          </cell>
          <cell r="Z62">
            <v>27.930000000000003</v>
          </cell>
          <cell r="AA62">
            <v>0.03</v>
          </cell>
          <cell r="AB62">
            <v>11.969999999999999</v>
          </cell>
          <cell r="AF62">
            <v>0</v>
          </cell>
          <cell r="AG62">
            <v>0</v>
          </cell>
          <cell r="AH62">
            <v>0.83</v>
          </cell>
          <cell r="AJ62" t="str">
            <v>Elem</v>
          </cell>
          <cell r="AK62" t="str">
            <v>PK</v>
          </cell>
          <cell r="AL62">
            <v>6</v>
          </cell>
          <cell r="AO62">
            <v>0.33999999999999997</v>
          </cell>
        </row>
        <row r="63">
          <cell r="C63">
            <v>274</v>
          </cell>
          <cell r="D63" t="str">
            <v>2018</v>
          </cell>
          <cell r="E63">
            <v>6</v>
          </cell>
          <cell r="F63" t="str">
            <v>20002</v>
          </cell>
          <cell r="G63">
            <v>25</v>
          </cell>
          <cell r="J63" t="str">
            <v>DCPS</v>
          </cell>
          <cell r="K63" t="str">
            <v>NA</v>
          </cell>
          <cell r="L63">
            <v>407</v>
          </cell>
          <cell r="O63">
            <v>40.700000000000003</v>
          </cell>
          <cell r="P63">
            <v>0.1</v>
          </cell>
          <cell r="Q63">
            <v>4.07</v>
          </cell>
          <cell r="R63">
            <v>0.01</v>
          </cell>
          <cell r="S63">
            <v>0.24</v>
          </cell>
          <cell r="T63">
            <v>97.679999999999993</v>
          </cell>
          <cell r="U63">
            <v>0.05</v>
          </cell>
          <cell r="V63">
            <v>20.350000000000001</v>
          </cell>
          <cell r="W63">
            <v>0.6</v>
          </cell>
          <cell r="X63">
            <v>244.2</v>
          </cell>
          <cell r="Y63">
            <v>0.02</v>
          </cell>
          <cell r="Z63">
            <v>8.14</v>
          </cell>
          <cell r="AA63">
            <v>0.08</v>
          </cell>
          <cell r="AB63">
            <v>32.56</v>
          </cell>
          <cell r="AF63">
            <v>7.3710073710073709E-2</v>
          </cell>
          <cell r="AG63">
            <v>30</v>
          </cell>
          <cell r="AH63">
            <v>0.84</v>
          </cell>
          <cell r="AJ63" t="str">
            <v>Elem</v>
          </cell>
          <cell r="AK63" t="str">
            <v>PS</v>
          </cell>
          <cell r="AL63">
            <v>5</v>
          </cell>
          <cell r="AO63">
            <v>0.39000000000000007</v>
          </cell>
        </row>
        <row r="64">
          <cell r="C64">
            <v>435</v>
          </cell>
          <cell r="D64" t="str">
            <v>2018</v>
          </cell>
          <cell r="E64">
            <v>5</v>
          </cell>
          <cell r="G64">
            <v>21</v>
          </cell>
          <cell r="K64">
            <v>324.6922183507549</v>
          </cell>
          <cell r="L64">
            <v>241</v>
          </cell>
          <cell r="O64">
            <v>53.02</v>
          </cell>
          <cell r="P64">
            <v>0.22</v>
          </cell>
          <cell r="Q64">
            <v>9.64</v>
          </cell>
          <cell r="R64">
            <v>0.04</v>
          </cell>
          <cell r="S64">
            <v>0.93</v>
          </cell>
          <cell r="T64">
            <v>224.13000000000002</v>
          </cell>
          <cell r="U64">
            <v>0.05</v>
          </cell>
          <cell r="V64">
            <v>12.05</v>
          </cell>
          <cell r="W64">
            <v>0</v>
          </cell>
          <cell r="X64">
            <v>0</v>
          </cell>
          <cell r="Y64">
            <v>0.01</v>
          </cell>
          <cell r="Z64">
            <v>2.41</v>
          </cell>
          <cell r="AA64">
            <v>0.01</v>
          </cell>
          <cell r="AB64">
            <v>2.41</v>
          </cell>
          <cell r="AF64">
            <v>0.61410788381742742</v>
          </cell>
          <cell r="AG64">
            <v>148</v>
          </cell>
          <cell r="AH64">
            <v>0.34</v>
          </cell>
          <cell r="AJ64" t="str">
            <v>MS</v>
          </cell>
          <cell r="AK64">
            <v>6</v>
          </cell>
          <cell r="AL64">
            <v>8</v>
          </cell>
          <cell r="AO64">
            <v>1.0000000000000002</v>
          </cell>
        </row>
        <row r="65">
          <cell r="C65">
            <v>458</v>
          </cell>
          <cell r="D65" t="str">
            <v>2018</v>
          </cell>
          <cell r="E65">
            <v>5</v>
          </cell>
          <cell r="F65" t="str">
            <v>20002</v>
          </cell>
          <cell r="G65" t="str">
            <v>C</v>
          </cell>
          <cell r="J65" t="str">
            <v>DCPS</v>
          </cell>
          <cell r="K65">
            <v>835.30778164924504</v>
          </cell>
          <cell r="L65">
            <v>620</v>
          </cell>
          <cell r="O65">
            <v>18.599999999999998</v>
          </cell>
          <cell r="P65">
            <v>0.03</v>
          </cell>
          <cell r="Q65">
            <v>18.599999999999998</v>
          </cell>
          <cell r="R65">
            <v>0.03</v>
          </cell>
          <cell r="S65">
            <v>0.84</v>
          </cell>
          <cell r="T65">
            <v>520.79999999999995</v>
          </cell>
          <cell r="U65">
            <v>0.11</v>
          </cell>
          <cell r="V65">
            <v>68.2</v>
          </cell>
          <cell r="W65">
            <v>0.02</v>
          </cell>
          <cell r="X65">
            <v>12.4</v>
          </cell>
          <cell r="Y65">
            <v>0.01</v>
          </cell>
          <cell r="Z65">
            <v>6.2</v>
          </cell>
          <cell r="AA65">
            <v>0.02</v>
          </cell>
          <cell r="AB65">
            <v>12.4</v>
          </cell>
          <cell r="AF65">
            <v>0.34516129032258064</v>
          </cell>
          <cell r="AG65">
            <v>214</v>
          </cell>
          <cell r="AJ65" t="str">
            <v>SHS</v>
          </cell>
          <cell r="AK65">
            <v>9</v>
          </cell>
          <cell r="AL65">
            <v>12</v>
          </cell>
          <cell r="AO65">
            <v>0.98</v>
          </cell>
        </row>
        <row r="66">
          <cell r="C66">
            <v>280</v>
          </cell>
          <cell r="D66" t="str">
            <v>2018</v>
          </cell>
          <cell r="E66">
            <v>6</v>
          </cell>
          <cell r="F66" t="str">
            <v>20002</v>
          </cell>
          <cell r="G66">
            <v>25</v>
          </cell>
          <cell r="J66" t="str">
            <v>DCPS</v>
          </cell>
          <cell r="K66">
            <v>550</v>
          </cell>
          <cell r="L66">
            <v>340</v>
          </cell>
          <cell r="O66">
            <v>54.4</v>
          </cell>
          <cell r="P66">
            <v>0.16</v>
          </cell>
          <cell r="Q66">
            <v>10.199999999999999</v>
          </cell>
          <cell r="R66">
            <v>0.03</v>
          </cell>
          <cell r="S66">
            <v>0.82</v>
          </cell>
          <cell r="T66">
            <v>278.8</v>
          </cell>
          <cell r="U66">
            <v>0.05</v>
          </cell>
          <cell r="V66">
            <v>17</v>
          </cell>
          <cell r="W66">
            <v>0.11</v>
          </cell>
          <cell r="X66">
            <v>37.4</v>
          </cell>
          <cell r="Y66">
            <v>0.01</v>
          </cell>
          <cell r="Z66">
            <v>3.4</v>
          </cell>
          <cell r="AA66">
            <v>0.01</v>
          </cell>
          <cell r="AB66">
            <v>3.4</v>
          </cell>
          <cell r="AF66">
            <v>0.60882352941176465</v>
          </cell>
          <cell r="AG66">
            <v>206.99999999999997</v>
          </cell>
          <cell r="AH66">
            <v>0.54</v>
          </cell>
          <cell r="AJ66" t="str">
            <v>Elem</v>
          </cell>
          <cell r="AK66" t="str">
            <v>PS</v>
          </cell>
          <cell r="AL66">
            <v>5</v>
          </cell>
          <cell r="AO66">
            <v>0.8899999999999999</v>
          </cell>
        </row>
        <row r="67">
          <cell r="C67">
            <v>884</v>
          </cell>
          <cell r="D67" t="str">
            <v>2018</v>
          </cell>
          <cell r="E67" t="str">
            <v>C</v>
          </cell>
          <cell r="F67" t="str">
            <v>20019</v>
          </cell>
          <cell r="G67" t="str">
            <v>C</v>
          </cell>
          <cell r="I67" t="str">
            <v>x</v>
          </cell>
          <cell r="J67" t="str">
            <v>DCPS</v>
          </cell>
          <cell r="K67">
            <v>350</v>
          </cell>
          <cell r="L67">
            <v>251</v>
          </cell>
          <cell r="O67">
            <v>57.730000000000004</v>
          </cell>
          <cell r="P67">
            <v>0.23</v>
          </cell>
          <cell r="Q67">
            <v>5.0200000000000005</v>
          </cell>
          <cell r="R67">
            <v>0.02</v>
          </cell>
          <cell r="S67">
            <v>0.95</v>
          </cell>
          <cell r="T67">
            <v>238.45</v>
          </cell>
          <cell r="U67">
            <v>0.04</v>
          </cell>
          <cell r="V67">
            <v>10.040000000000001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F67">
            <v>0</v>
          </cell>
          <cell r="AG67">
            <v>0</v>
          </cell>
          <cell r="AJ67" t="str">
            <v>SHS</v>
          </cell>
          <cell r="AK67">
            <v>9</v>
          </cell>
          <cell r="AL67">
            <v>12</v>
          </cell>
          <cell r="AO67">
            <v>0.98999999999999988</v>
          </cell>
        </row>
        <row r="68">
          <cell r="C68">
            <v>285</v>
          </cell>
          <cell r="D68" t="str">
            <v>2018</v>
          </cell>
          <cell r="E68">
            <v>8</v>
          </cell>
          <cell r="F68" t="str">
            <v>20020</v>
          </cell>
          <cell r="G68">
            <v>37</v>
          </cell>
          <cell r="H68" t="str">
            <v>R</v>
          </cell>
          <cell r="I68" t="str">
            <v>x</v>
          </cell>
          <cell r="J68" t="str">
            <v>DCPS</v>
          </cell>
          <cell r="K68">
            <v>480</v>
          </cell>
          <cell r="L68">
            <v>400</v>
          </cell>
          <cell r="O68">
            <v>56.000000000000007</v>
          </cell>
          <cell r="P68">
            <v>0.14000000000000001</v>
          </cell>
          <cell r="Q68">
            <v>0</v>
          </cell>
          <cell r="R68">
            <v>0</v>
          </cell>
          <cell r="S68">
            <v>0.99</v>
          </cell>
          <cell r="T68">
            <v>396</v>
          </cell>
          <cell r="U68">
            <v>0.01</v>
          </cell>
          <cell r="V68">
            <v>4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F68">
            <v>0.85250000000000004</v>
          </cell>
          <cell r="AG68">
            <v>341</v>
          </cell>
          <cell r="AH68">
            <v>0.61</v>
          </cell>
          <cell r="AJ68" t="str">
            <v>Elem</v>
          </cell>
          <cell r="AK68" t="str">
            <v>PS</v>
          </cell>
          <cell r="AL68">
            <v>5</v>
          </cell>
          <cell r="AO68">
            <v>1</v>
          </cell>
        </row>
        <row r="69">
          <cell r="C69">
            <v>287</v>
          </cell>
          <cell r="D69" t="str">
            <v>2018</v>
          </cell>
          <cell r="E69">
            <v>3</v>
          </cell>
          <cell r="F69" t="str">
            <v>20008</v>
          </cell>
          <cell r="G69">
            <v>12</v>
          </cell>
          <cell r="J69" t="str">
            <v>DCPS</v>
          </cell>
          <cell r="K69" t="str">
            <v>NA</v>
          </cell>
          <cell r="L69">
            <v>573</v>
          </cell>
          <cell r="O69">
            <v>57.300000000000004</v>
          </cell>
          <cell r="P69">
            <v>0.1</v>
          </cell>
          <cell r="Q69">
            <v>57.300000000000004</v>
          </cell>
          <cell r="R69">
            <v>0.1</v>
          </cell>
          <cell r="S69">
            <v>0.14000000000000001</v>
          </cell>
          <cell r="T69">
            <v>80.220000000000013</v>
          </cell>
          <cell r="U69">
            <v>0.1</v>
          </cell>
          <cell r="V69">
            <v>57.300000000000004</v>
          </cell>
          <cell r="W69">
            <v>0.57999999999999996</v>
          </cell>
          <cell r="X69">
            <v>332.34</v>
          </cell>
          <cell r="Y69">
            <v>0.12</v>
          </cell>
          <cell r="Z69">
            <v>68.759999999999991</v>
          </cell>
          <cell r="AA69">
            <v>7.0000000000000007E-2</v>
          </cell>
          <cell r="AB69">
            <v>40.110000000000007</v>
          </cell>
          <cell r="AF69">
            <v>4.1884816753926704E-2</v>
          </cell>
          <cell r="AG69">
            <v>24</v>
          </cell>
          <cell r="AH69">
            <v>0.77</v>
          </cell>
          <cell r="AJ69" t="str">
            <v>Elem</v>
          </cell>
          <cell r="AK69" t="str">
            <v>PK</v>
          </cell>
          <cell r="AL69">
            <v>5</v>
          </cell>
          <cell r="AO69">
            <v>0.43000000000000005</v>
          </cell>
        </row>
        <row r="70">
          <cell r="C70">
            <v>288</v>
          </cell>
          <cell r="D70" t="str">
            <v>2018</v>
          </cell>
          <cell r="E70">
            <v>7</v>
          </cell>
          <cell r="F70" t="str">
            <v>20019</v>
          </cell>
          <cell r="G70">
            <v>33</v>
          </cell>
          <cell r="I70" t="str">
            <v>x</v>
          </cell>
          <cell r="J70" t="str">
            <v>DCPS</v>
          </cell>
          <cell r="K70">
            <v>400</v>
          </cell>
          <cell r="L70">
            <v>387</v>
          </cell>
          <cell r="O70">
            <v>46.44</v>
          </cell>
          <cell r="P70">
            <v>0.12</v>
          </cell>
          <cell r="Q70">
            <v>11.61</v>
          </cell>
          <cell r="R70">
            <v>0.03</v>
          </cell>
          <cell r="S70">
            <v>0.92</v>
          </cell>
          <cell r="T70">
            <v>356.04</v>
          </cell>
          <cell r="U70">
            <v>7.0000000000000007E-2</v>
          </cell>
          <cell r="V70">
            <v>27.090000000000003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0.01</v>
          </cell>
          <cell r="AB70">
            <v>3.87</v>
          </cell>
          <cell r="AF70">
            <v>0.72868217054263562</v>
          </cell>
          <cell r="AG70">
            <v>282</v>
          </cell>
          <cell r="AH70">
            <v>0.51</v>
          </cell>
          <cell r="AJ70" t="str">
            <v>Elem</v>
          </cell>
          <cell r="AK70" t="str">
            <v>PS</v>
          </cell>
          <cell r="AL70">
            <v>5</v>
          </cell>
          <cell r="AO70">
            <v>1</v>
          </cell>
        </row>
        <row r="71">
          <cell r="C71">
            <v>290</v>
          </cell>
          <cell r="D71" t="str">
            <v>2018</v>
          </cell>
          <cell r="E71">
            <v>5</v>
          </cell>
          <cell r="F71" t="str">
            <v>20018</v>
          </cell>
          <cell r="G71">
            <v>22</v>
          </cell>
          <cell r="I71" t="str">
            <v>x</v>
          </cell>
          <cell r="J71" t="str">
            <v>DCPS</v>
          </cell>
          <cell r="K71">
            <v>379</v>
          </cell>
          <cell r="L71">
            <v>195</v>
          </cell>
          <cell r="O71">
            <v>33.150000000000006</v>
          </cell>
          <cell r="P71">
            <v>0.17</v>
          </cell>
          <cell r="Q71">
            <v>13.650000000000002</v>
          </cell>
          <cell r="R71">
            <v>7.0000000000000007E-2</v>
          </cell>
          <cell r="S71">
            <v>0.94</v>
          </cell>
          <cell r="T71">
            <v>183.29999999999998</v>
          </cell>
          <cell r="U71">
            <v>0.04</v>
          </cell>
          <cell r="V71">
            <v>7.8</v>
          </cell>
          <cell r="W71">
            <v>0.01</v>
          </cell>
          <cell r="X71">
            <v>1.95</v>
          </cell>
          <cell r="Y71">
            <v>0</v>
          </cell>
          <cell r="Z71">
            <v>0</v>
          </cell>
          <cell r="AA71">
            <v>0.02</v>
          </cell>
          <cell r="AB71">
            <v>3.9</v>
          </cell>
          <cell r="AF71">
            <v>0.72820512820512817</v>
          </cell>
          <cell r="AG71">
            <v>142</v>
          </cell>
          <cell r="AH71">
            <v>0.71</v>
          </cell>
          <cell r="AJ71" t="str">
            <v>Elem</v>
          </cell>
          <cell r="AK71" t="str">
            <v>PS</v>
          </cell>
          <cell r="AL71">
            <v>5</v>
          </cell>
          <cell r="AO71">
            <v>1</v>
          </cell>
        </row>
        <row r="72">
          <cell r="C72">
            <v>291</v>
          </cell>
          <cell r="D72" t="str">
            <v>2018</v>
          </cell>
          <cell r="E72">
            <v>8</v>
          </cell>
          <cell r="F72" t="str">
            <v>20020</v>
          </cell>
          <cell r="G72">
            <v>34</v>
          </cell>
          <cell r="I72" t="str">
            <v>x</v>
          </cell>
          <cell r="J72" t="str">
            <v>DCPS</v>
          </cell>
          <cell r="K72">
            <v>392</v>
          </cell>
          <cell r="L72">
            <v>404</v>
          </cell>
          <cell r="O72">
            <v>48.48</v>
          </cell>
          <cell r="P72">
            <v>0.12</v>
          </cell>
          <cell r="Q72">
            <v>0</v>
          </cell>
          <cell r="R72">
            <v>0</v>
          </cell>
          <cell r="S72">
            <v>0.96</v>
          </cell>
          <cell r="T72">
            <v>387.84</v>
          </cell>
          <cell r="U72">
            <v>0.03</v>
          </cell>
          <cell r="V72">
            <v>12.12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0.01</v>
          </cell>
          <cell r="AB72">
            <v>4.04</v>
          </cell>
          <cell r="AF72">
            <v>0.76980198019801982</v>
          </cell>
          <cell r="AG72">
            <v>311</v>
          </cell>
          <cell r="AH72">
            <v>0.33</v>
          </cell>
          <cell r="AJ72" t="str">
            <v>Elem</v>
          </cell>
          <cell r="AK72" t="str">
            <v>PS</v>
          </cell>
          <cell r="AL72">
            <v>5</v>
          </cell>
          <cell r="AO72">
            <v>1</v>
          </cell>
        </row>
        <row r="73">
          <cell r="C73">
            <v>292</v>
          </cell>
          <cell r="D73" t="str">
            <v>2018</v>
          </cell>
          <cell r="E73">
            <v>3</v>
          </cell>
          <cell r="F73" t="str">
            <v>20008</v>
          </cell>
          <cell r="G73">
            <v>15</v>
          </cell>
          <cell r="J73" t="str">
            <v>DCPS</v>
          </cell>
          <cell r="K73">
            <v>725</v>
          </cell>
          <cell r="L73">
            <v>677</v>
          </cell>
          <cell r="O73">
            <v>67.7</v>
          </cell>
          <cell r="P73">
            <v>0.1</v>
          </cell>
          <cell r="Q73">
            <v>142.16999999999999</v>
          </cell>
          <cell r="R73">
            <v>0.21</v>
          </cell>
          <cell r="S73">
            <v>0.04</v>
          </cell>
          <cell r="T73">
            <v>27.080000000000002</v>
          </cell>
          <cell r="U73">
            <v>0.59</v>
          </cell>
          <cell r="V73">
            <v>399.43</v>
          </cell>
          <cell r="W73">
            <v>0.31</v>
          </cell>
          <cell r="X73">
            <v>209.87</v>
          </cell>
          <cell r="Y73">
            <v>0.02</v>
          </cell>
          <cell r="Z73">
            <v>13.540000000000001</v>
          </cell>
          <cell r="AA73">
            <v>0.04</v>
          </cell>
          <cell r="AB73">
            <v>27.080000000000002</v>
          </cell>
          <cell r="AF73">
            <v>0.10044313146233383</v>
          </cell>
          <cell r="AG73">
            <v>68</v>
          </cell>
          <cell r="AH73">
            <v>0.48</v>
          </cell>
          <cell r="AJ73" t="str">
            <v>Elem</v>
          </cell>
          <cell r="AK73" t="str">
            <v>PS</v>
          </cell>
          <cell r="AL73">
            <v>3</v>
          </cell>
          <cell r="AO73">
            <v>0.69</v>
          </cell>
        </row>
        <row r="74">
          <cell r="C74" t="str">
            <v>292b</v>
          </cell>
          <cell r="D74" t="str">
            <v>2018</v>
          </cell>
          <cell r="E74">
            <v>1</v>
          </cell>
          <cell r="F74" t="str">
            <v>20009</v>
          </cell>
          <cell r="G74">
            <v>1</v>
          </cell>
          <cell r="J74" t="str">
            <v>DCPS</v>
          </cell>
          <cell r="K74" t="e">
            <v>#N/A</v>
          </cell>
          <cell r="L74" t="e">
            <v>#N/A</v>
          </cell>
          <cell r="O74" t="e">
            <v>#N/A</v>
          </cell>
          <cell r="Q74" t="e">
            <v>#N/A</v>
          </cell>
          <cell r="T74" t="e">
            <v>#N/A</v>
          </cell>
          <cell r="V74" t="e">
            <v>#N/A</v>
          </cell>
          <cell r="X74" t="e">
            <v>#N/A</v>
          </cell>
          <cell r="Z74" t="e">
            <v>#N/A</v>
          </cell>
          <cell r="AB74" t="e">
            <v>#N/A</v>
          </cell>
          <cell r="AF74" t="e">
            <v>#N/A</v>
          </cell>
          <cell r="AG74" t="e">
            <v>#N/A</v>
          </cell>
          <cell r="AJ74" t="str">
            <v>MS</v>
          </cell>
          <cell r="AK74" t="str">
            <v>4</v>
          </cell>
          <cell r="AL74">
            <v>8</v>
          </cell>
          <cell r="AO74" t="e">
            <v>#N/A</v>
          </cell>
        </row>
        <row r="75">
          <cell r="C75">
            <v>294</v>
          </cell>
          <cell r="D75" t="str">
            <v>2018</v>
          </cell>
          <cell r="E75">
            <v>8</v>
          </cell>
          <cell r="F75" t="str">
            <v>20032</v>
          </cell>
          <cell r="G75">
            <v>39</v>
          </cell>
          <cell r="I75" t="str">
            <v>x</v>
          </cell>
          <cell r="J75" t="str">
            <v>DCPS</v>
          </cell>
          <cell r="K75">
            <v>498</v>
          </cell>
          <cell r="L75">
            <v>374</v>
          </cell>
          <cell r="O75">
            <v>82.28</v>
          </cell>
          <cell r="P75">
            <v>0.22</v>
          </cell>
          <cell r="Q75">
            <v>0</v>
          </cell>
          <cell r="R75">
            <v>0</v>
          </cell>
          <cell r="S75">
            <v>0.99</v>
          </cell>
          <cell r="T75">
            <v>370.26</v>
          </cell>
          <cell r="U75">
            <v>0.01</v>
          </cell>
          <cell r="V75">
            <v>3.74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F75">
            <v>0.86898395721925137</v>
          </cell>
          <cell r="AG75">
            <v>325</v>
          </cell>
          <cell r="AH75">
            <v>0.63</v>
          </cell>
          <cell r="AJ75" t="str">
            <v>Elem</v>
          </cell>
          <cell r="AK75" t="str">
            <v>PS</v>
          </cell>
          <cell r="AL75">
            <v>6</v>
          </cell>
          <cell r="AO75">
            <v>1</v>
          </cell>
        </row>
        <row r="76">
          <cell r="C76">
            <v>295</v>
          </cell>
          <cell r="D76" t="str">
            <v>2018</v>
          </cell>
          <cell r="E76">
            <v>6</v>
          </cell>
          <cell r="F76" t="str">
            <v>20003</v>
          </cell>
          <cell r="G76">
            <v>26</v>
          </cell>
          <cell r="J76" t="str">
            <v>DCPS</v>
          </cell>
          <cell r="K76">
            <v>348</v>
          </cell>
          <cell r="L76">
            <v>314</v>
          </cell>
          <cell r="O76">
            <v>47.1</v>
          </cell>
          <cell r="P76">
            <v>0.15</v>
          </cell>
          <cell r="Q76">
            <v>9.42</v>
          </cell>
          <cell r="R76">
            <v>0.03</v>
          </cell>
          <cell r="S76">
            <v>0.74</v>
          </cell>
          <cell r="T76">
            <v>232.35999999999999</v>
          </cell>
          <cell r="U76">
            <v>0.04</v>
          </cell>
          <cell r="V76">
            <v>12.56</v>
          </cell>
          <cell r="W76">
            <v>0.18</v>
          </cell>
          <cell r="X76">
            <v>56.519999999999996</v>
          </cell>
          <cell r="Y76">
            <v>0</v>
          </cell>
          <cell r="Z76">
            <v>0</v>
          </cell>
          <cell r="AA76">
            <v>0.04</v>
          </cell>
          <cell r="AB76">
            <v>12.56</v>
          </cell>
          <cell r="AF76">
            <v>0.46178343949044587</v>
          </cell>
          <cell r="AG76">
            <v>145</v>
          </cell>
          <cell r="AH76">
            <v>0.44</v>
          </cell>
          <cell r="AJ76" t="str">
            <v>Elem</v>
          </cell>
          <cell r="AK76" t="str">
            <v>PS</v>
          </cell>
          <cell r="AL76">
            <v>5</v>
          </cell>
          <cell r="AO76">
            <v>0.81999999999999984</v>
          </cell>
        </row>
        <row r="77">
          <cell r="C77">
            <v>301</v>
          </cell>
          <cell r="D77" t="str">
            <v>2018</v>
          </cell>
          <cell r="E77">
            <v>6</v>
          </cell>
          <cell r="F77" t="str">
            <v>20002</v>
          </cell>
          <cell r="G77">
            <v>25</v>
          </cell>
          <cell r="J77" t="str">
            <v>DCPS</v>
          </cell>
          <cell r="K77">
            <v>240</v>
          </cell>
          <cell r="L77">
            <v>227</v>
          </cell>
          <cell r="O77">
            <v>9.08</v>
          </cell>
          <cell r="P77">
            <v>0.04</v>
          </cell>
          <cell r="Q77">
            <v>0</v>
          </cell>
          <cell r="R77">
            <v>0</v>
          </cell>
          <cell r="S77">
            <v>0.15</v>
          </cell>
          <cell r="T77">
            <v>34.049999999999997</v>
          </cell>
          <cell r="U77">
            <v>7.0000000000000007E-2</v>
          </cell>
          <cell r="V77">
            <v>15.890000000000002</v>
          </cell>
          <cell r="W77">
            <v>0.65</v>
          </cell>
          <cell r="X77">
            <v>147.55000000000001</v>
          </cell>
          <cell r="Y77">
            <v>0.02</v>
          </cell>
          <cell r="Z77">
            <v>4.54</v>
          </cell>
          <cell r="AA77">
            <v>0.11</v>
          </cell>
          <cell r="AB77">
            <v>24.97</v>
          </cell>
          <cell r="AF77">
            <v>5.2863436123348019E-2</v>
          </cell>
          <cell r="AG77">
            <v>12</v>
          </cell>
          <cell r="AH77">
            <v>0.82</v>
          </cell>
          <cell r="AJ77" t="str">
            <v>Elem</v>
          </cell>
          <cell r="AK77" t="str">
            <v>PS</v>
          </cell>
          <cell r="AL77" t="str">
            <v>K</v>
          </cell>
          <cell r="AO77">
            <v>0.34999999999999992</v>
          </cell>
        </row>
        <row r="78">
          <cell r="C78">
            <v>175</v>
          </cell>
          <cell r="D78" t="str">
            <v>2018</v>
          </cell>
          <cell r="E78">
            <v>6</v>
          </cell>
          <cell r="F78" t="str">
            <v>20002</v>
          </cell>
          <cell r="G78">
            <v>25</v>
          </cell>
          <cell r="J78" t="str">
            <v>DCPS</v>
          </cell>
          <cell r="K78">
            <v>444</v>
          </cell>
          <cell r="L78">
            <v>308</v>
          </cell>
          <cell r="O78">
            <v>55.44</v>
          </cell>
          <cell r="P78">
            <v>0.18</v>
          </cell>
          <cell r="Q78">
            <v>3.08</v>
          </cell>
          <cell r="R78">
            <v>0.01</v>
          </cell>
          <cell r="S78">
            <v>0.18</v>
          </cell>
          <cell r="T78">
            <v>55.44</v>
          </cell>
          <cell r="U78">
            <v>0.05</v>
          </cell>
          <cell r="V78">
            <v>15.4</v>
          </cell>
          <cell r="W78">
            <v>0.69</v>
          </cell>
          <cell r="X78">
            <v>212.51999999999998</v>
          </cell>
          <cell r="Y78">
            <v>0.01</v>
          </cell>
          <cell r="Z78">
            <v>3.08</v>
          </cell>
          <cell r="AA78">
            <v>7.0000000000000007E-2</v>
          </cell>
          <cell r="AB78">
            <v>21.560000000000002</v>
          </cell>
          <cell r="AF78">
            <v>0</v>
          </cell>
          <cell r="AG78">
            <v>0</v>
          </cell>
          <cell r="AJ78" t="str">
            <v>Elem</v>
          </cell>
          <cell r="AK78" t="str">
            <v>PS</v>
          </cell>
          <cell r="AL78">
            <v>3</v>
          </cell>
          <cell r="AO78">
            <v>0.31</v>
          </cell>
        </row>
        <row r="79">
          <cell r="C79">
            <v>478</v>
          </cell>
          <cell r="D79" t="str">
            <v>2018</v>
          </cell>
          <cell r="E79">
            <v>5</v>
          </cell>
          <cell r="F79" t="str">
            <v>20002</v>
          </cell>
          <cell r="G79" t="str">
            <v>C</v>
          </cell>
          <cell r="J79" t="str">
            <v>DCPS</v>
          </cell>
          <cell r="K79">
            <v>512</v>
          </cell>
          <cell r="L79">
            <v>260</v>
          </cell>
          <cell r="O79">
            <v>31.2</v>
          </cell>
          <cell r="P79">
            <v>0.12</v>
          </cell>
          <cell r="Q79">
            <v>10.4</v>
          </cell>
          <cell r="R79">
            <v>0.04</v>
          </cell>
          <cell r="S79">
            <v>0.95</v>
          </cell>
          <cell r="T79">
            <v>247</v>
          </cell>
          <cell r="U79">
            <v>0.05</v>
          </cell>
          <cell r="V79">
            <v>13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F79">
            <v>0.49230769230769234</v>
          </cell>
          <cell r="AG79">
            <v>128</v>
          </cell>
          <cell r="AJ79" t="str">
            <v>SHS</v>
          </cell>
          <cell r="AK79">
            <v>9</v>
          </cell>
          <cell r="AL79">
            <v>10</v>
          </cell>
          <cell r="AO79">
            <v>1</v>
          </cell>
        </row>
        <row r="80">
          <cell r="C80">
            <v>299</v>
          </cell>
          <cell r="D80" t="str">
            <v>2018</v>
          </cell>
          <cell r="E80">
            <v>7</v>
          </cell>
          <cell r="F80" t="str">
            <v>20019</v>
          </cell>
          <cell r="G80">
            <v>33</v>
          </cell>
          <cell r="J80" t="str">
            <v>DCPS</v>
          </cell>
          <cell r="K80">
            <v>448</v>
          </cell>
          <cell r="L80">
            <v>374</v>
          </cell>
          <cell r="O80">
            <v>63.580000000000005</v>
          </cell>
          <cell r="P80">
            <v>0.17</v>
          </cell>
          <cell r="Q80">
            <v>29.92</v>
          </cell>
          <cell r="R80">
            <v>0.08</v>
          </cell>
          <cell r="S80">
            <v>0.88</v>
          </cell>
          <cell r="T80">
            <v>329.12</v>
          </cell>
          <cell r="U80">
            <v>0.11</v>
          </cell>
          <cell r="V80">
            <v>41.14</v>
          </cell>
          <cell r="W80">
            <v>0.01</v>
          </cell>
          <cell r="X80">
            <v>3.74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F80">
            <v>0.78074866310160429</v>
          </cell>
          <cell r="AG80">
            <v>292</v>
          </cell>
          <cell r="AH80">
            <v>0.56999999999999995</v>
          </cell>
          <cell r="AJ80" t="str">
            <v>Elem</v>
          </cell>
          <cell r="AK80" t="str">
            <v>PS</v>
          </cell>
          <cell r="AL80">
            <v>5</v>
          </cell>
          <cell r="AO80">
            <v>0.99</v>
          </cell>
        </row>
        <row r="81">
          <cell r="C81">
            <v>300</v>
          </cell>
          <cell r="D81" t="str">
            <v>2018</v>
          </cell>
          <cell r="E81">
            <v>4</v>
          </cell>
          <cell r="F81" t="str">
            <v>20011</v>
          </cell>
          <cell r="G81">
            <v>18</v>
          </cell>
          <cell r="J81" t="str">
            <v>DCPS</v>
          </cell>
          <cell r="K81">
            <v>480</v>
          </cell>
          <cell r="L81">
            <v>546</v>
          </cell>
          <cell r="O81">
            <v>70.98</v>
          </cell>
          <cell r="P81">
            <v>0.13</v>
          </cell>
          <cell r="Q81">
            <v>327.59999999999997</v>
          </cell>
          <cell r="R81">
            <v>0.6</v>
          </cell>
          <cell r="S81">
            <v>0.12</v>
          </cell>
          <cell r="T81">
            <v>65.52</v>
          </cell>
          <cell r="U81">
            <v>0.78</v>
          </cell>
          <cell r="V81">
            <v>425.88</v>
          </cell>
          <cell r="W81">
            <v>7.0000000000000007E-2</v>
          </cell>
          <cell r="X81">
            <v>38.220000000000006</v>
          </cell>
          <cell r="Y81">
            <v>0.01</v>
          </cell>
          <cell r="Z81">
            <v>5.46</v>
          </cell>
          <cell r="AA81">
            <v>0.03</v>
          </cell>
          <cell r="AB81">
            <v>16.38</v>
          </cell>
          <cell r="AF81">
            <v>0.36446886446886445</v>
          </cell>
          <cell r="AG81">
            <v>199</v>
          </cell>
          <cell r="AH81">
            <v>0.52</v>
          </cell>
          <cell r="AJ81" t="str">
            <v>Elem</v>
          </cell>
          <cell r="AK81" t="str">
            <v>PS</v>
          </cell>
          <cell r="AL81">
            <v>5</v>
          </cell>
          <cell r="AO81">
            <v>0.94000000000000006</v>
          </cell>
        </row>
        <row r="82">
          <cell r="C82">
            <v>316</v>
          </cell>
          <cell r="D82" t="str">
            <v>2018</v>
          </cell>
          <cell r="E82">
            <v>7</v>
          </cell>
          <cell r="F82" t="str">
            <v>20020</v>
          </cell>
          <cell r="G82">
            <v>34</v>
          </cell>
          <cell r="J82" t="str">
            <v>DCPS</v>
          </cell>
          <cell r="K82">
            <v>450</v>
          </cell>
          <cell r="L82">
            <v>324</v>
          </cell>
          <cell r="O82">
            <v>38.879999999999995</v>
          </cell>
          <cell r="P82">
            <v>0.12</v>
          </cell>
          <cell r="Q82">
            <v>3.24</v>
          </cell>
          <cell r="R82">
            <v>0.01</v>
          </cell>
          <cell r="S82">
            <v>0.98</v>
          </cell>
          <cell r="T82">
            <v>317.52</v>
          </cell>
          <cell r="U82">
            <v>0.01</v>
          </cell>
          <cell r="V82">
            <v>3.24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F82">
            <v>0.54320987654320985</v>
          </cell>
          <cell r="AG82">
            <v>176</v>
          </cell>
          <cell r="AH82">
            <v>0.44</v>
          </cell>
          <cell r="AJ82" t="str">
            <v>Elem</v>
          </cell>
          <cell r="AK82" t="str">
            <v>PS</v>
          </cell>
          <cell r="AL82">
            <v>5</v>
          </cell>
          <cell r="AO82">
            <v>0.99</v>
          </cell>
        </row>
        <row r="83">
          <cell r="C83">
            <v>302</v>
          </cell>
          <cell r="D83" t="str">
            <v>2018</v>
          </cell>
          <cell r="E83">
            <v>4</v>
          </cell>
          <cell r="F83" t="str">
            <v>20010</v>
          </cell>
          <cell r="G83">
            <v>18</v>
          </cell>
          <cell r="J83" t="str">
            <v>DCPS</v>
          </cell>
          <cell r="K83">
            <v>649</v>
          </cell>
          <cell r="L83">
            <v>589</v>
          </cell>
          <cell r="O83">
            <v>70.679999999999993</v>
          </cell>
          <cell r="P83">
            <v>0.12</v>
          </cell>
          <cell r="Q83">
            <v>288.61</v>
          </cell>
          <cell r="R83">
            <v>0.49</v>
          </cell>
          <cell r="S83">
            <v>0.34</v>
          </cell>
          <cell r="T83">
            <v>200.26000000000002</v>
          </cell>
          <cell r="U83">
            <v>0.64</v>
          </cell>
          <cell r="V83">
            <v>376.96</v>
          </cell>
          <cell r="W83">
            <v>0.01</v>
          </cell>
          <cell r="X83">
            <v>5.89</v>
          </cell>
          <cell r="Y83">
            <v>0.01</v>
          </cell>
          <cell r="Z83">
            <v>5.89</v>
          </cell>
          <cell r="AA83">
            <v>0</v>
          </cell>
          <cell r="AB83">
            <v>0</v>
          </cell>
          <cell r="AF83">
            <v>0.4465195246179966</v>
          </cell>
          <cell r="AG83">
            <v>263</v>
          </cell>
          <cell r="AH83">
            <v>0.53</v>
          </cell>
          <cell r="AJ83" t="str">
            <v>PS-8</v>
          </cell>
          <cell r="AK83" t="str">
            <v>PS</v>
          </cell>
          <cell r="AL83">
            <v>7</v>
          </cell>
          <cell r="AO83">
            <v>0.99</v>
          </cell>
        </row>
        <row r="84">
          <cell r="C84">
            <v>284</v>
          </cell>
          <cell r="D84" t="str">
            <v>2018</v>
          </cell>
          <cell r="E84">
            <v>1</v>
          </cell>
          <cell r="F84" t="str">
            <v>20009</v>
          </cell>
          <cell r="G84">
            <v>1</v>
          </cell>
          <cell r="J84" t="str">
            <v>DCPS</v>
          </cell>
          <cell r="K84">
            <v>486</v>
          </cell>
          <cell r="L84">
            <v>427</v>
          </cell>
          <cell r="O84">
            <v>51.239999999999995</v>
          </cell>
          <cell r="P84">
            <v>0.12</v>
          </cell>
          <cell r="Q84">
            <v>209.23</v>
          </cell>
          <cell r="R84">
            <v>0.49</v>
          </cell>
          <cell r="S84">
            <v>0.17</v>
          </cell>
          <cell r="T84">
            <v>72.59</v>
          </cell>
          <cell r="U84">
            <v>0.59</v>
          </cell>
          <cell r="V84">
            <v>251.92999999999998</v>
          </cell>
          <cell r="W84">
            <v>0.12</v>
          </cell>
          <cell r="X84">
            <v>51.239999999999995</v>
          </cell>
          <cell r="Y84">
            <v>7.0000000000000007E-2</v>
          </cell>
          <cell r="Z84">
            <v>29.890000000000004</v>
          </cell>
          <cell r="AA84">
            <v>0.04</v>
          </cell>
          <cell r="AB84">
            <v>17.080000000000002</v>
          </cell>
          <cell r="AF84">
            <v>0.31147540983606559</v>
          </cell>
          <cell r="AG84">
            <v>133</v>
          </cell>
          <cell r="AH84">
            <v>0.35</v>
          </cell>
          <cell r="AJ84" t="str">
            <v>Elem</v>
          </cell>
          <cell r="AK84" t="str">
            <v>PS</v>
          </cell>
          <cell r="AL84">
            <v>5</v>
          </cell>
          <cell r="AO84">
            <v>0.86999999999999988</v>
          </cell>
        </row>
        <row r="85">
          <cell r="C85">
            <v>304</v>
          </cell>
          <cell r="D85" t="str">
            <v>2018</v>
          </cell>
          <cell r="E85">
            <v>7</v>
          </cell>
          <cell r="F85" t="str">
            <v>20019</v>
          </cell>
          <cell r="G85">
            <v>32</v>
          </cell>
          <cell r="J85" t="str">
            <v>DCPS</v>
          </cell>
          <cell r="K85">
            <v>160</v>
          </cell>
          <cell r="L85">
            <v>137</v>
          </cell>
          <cell r="O85">
            <v>135.63</v>
          </cell>
          <cell r="P85">
            <v>0.99</v>
          </cell>
          <cell r="Q85">
            <v>15.07</v>
          </cell>
          <cell r="R85">
            <v>0.11</v>
          </cell>
          <cell r="S85">
            <v>0.87</v>
          </cell>
          <cell r="T85">
            <v>119.19</v>
          </cell>
          <cell r="U85">
            <v>0.1</v>
          </cell>
          <cell r="V85">
            <v>13.700000000000001</v>
          </cell>
          <cell r="W85">
            <v>0.01</v>
          </cell>
          <cell r="X85">
            <v>1.37</v>
          </cell>
          <cell r="Y85">
            <v>0</v>
          </cell>
          <cell r="Z85">
            <v>0</v>
          </cell>
          <cell r="AA85">
            <v>0.01</v>
          </cell>
          <cell r="AB85">
            <v>1.37</v>
          </cell>
          <cell r="AF85">
            <v>0.48905109489051096</v>
          </cell>
          <cell r="AG85">
            <v>67</v>
          </cell>
          <cell r="AJ85" t="str">
            <v>SE</v>
          </cell>
          <cell r="AK85">
            <v>0</v>
          </cell>
          <cell r="AL85">
            <v>0</v>
          </cell>
          <cell r="AO85">
            <v>0.98</v>
          </cell>
        </row>
        <row r="86">
          <cell r="C86">
            <v>436</v>
          </cell>
          <cell r="D86" t="str">
            <v>2018</v>
          </cell>
          <cell r="E86" t="str">
            <v>C</v>
          </cell>
          <cell r="F86" t="str">
            <v>20019</v>
          </cell>
          <cell r="G86" t="str">
            <v>C</v>
          </cell>
          <cell r="J86" t="str">
            <v>DCPS</v>
          </cell>
          <cell r="K86">
            <v>600</v>
          </cell>
          <cell r="L86">
            <v>209</v>
          </cell>
          <cell r="O86">
            <v>62.699999999999996</v>
          </cell>
          <cell r="P86">
            <v>0.3</v>
          </cell>
          <cell r="Q86">
            <v>4.18</v>
          </cell>
          <cell r="R86">
            <v>0.02</v>
          </cell>
          <cell r="S86">
            <v>0.97</v>
          </cell>
          <cell r="T86">
            <v>202.73</v>
          </cell>
          <cell r="U86">
            <v>0.03</v>
          </cell>
          <cell r="V86">
            <v>6.27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F86">
            <v>0.55502392344497609</v>
          </cell>
          <cell r="AG86">
            <v>116</v>
          </cell>
          <cell r="AJ86">
            <v>0</v>
          </cell>
          <cell r="AK86">
            <v>0</v>
          </cell>
          <cell r="AL86">
            <v>0</v>
          </cell>
          <cell r="AO86">
            <v>1</v>
          </cell>
        </row>
        <row r="87">
          <cell r="C87">
            <v>459</v>
          </cell>
          <cell r="D87" t="str">
            <v>2018</v>
          </cell>
          <cell r="E87">
            <v>4</v>
          </cell>
          <cell r="F87" t="str">
            <v>20011</v>
          </cell>
          <cell r="G87">
            <v>18</v>
          </cell>
          <cell r="I87" t="str">
            <v>x</v>
          </cell>
          <cell r="J87" t="str">
            <v>DCPS</v>
          </cell>
          <cell r="K87">
            <v>1200</v>
          </cell>
          <cell r="L87">
            <v>690</v>
          </cell>
          <cell r="O87">
            <v>89.7</v>
          </cell>
          <cell r="P87">
            <v>0.13</v>
          </cell>
          <cell r="Q87">
            <v>296.7</v>
          </cell>
          <cell r="R87">
            <v>0.43</v>
          </cell>
          <cell r="S87">
            <v>0.46</v>
          </cell>
          <cell r="T87">
            <v>317.40000000000003</v>
          </cell>
          <cell r="U87">
            <v>0.52</v>
          </cell>
          <cell r="V87">
            <v>358.8</v>
          </cell>
          <cell r="W87">
            <v>0.01</v>
          </cell>
          <cell r="X87">
            <v>6.9</v>
          </cell>
          <cell r="Y87">
            <v>0.01</v>
          </cell>
          <cell r="Z87">
            <v>6.9</v>
          </cell>
          <cell r="AA87">
            <v>0.01</v>
          </cell>
          <cell r="AB87">
            <v>6.9</v>
          </cell>
          <cell r="AF87">
            <v>0.6811594202898551</v>
          </cell>
          <cell r="AG87">
            <v>470</v>
          </cell>
          <cell r="AH87">
            <v>0.62</v>
          </cell>
          <cell r="AJ87" t="str">
            <v>SHS</v>
          </cell>
          <cell r="AK87">
            <v>9</v>
          </cell>
          <cell r="AL87">
            <v>12</v>
          </cell>
          <cell r="AO87">
            <v>1</v>
          </cell>
        </row>
        <row r="88">
          <cell r="C88">
            <v>456</v>
          </cell>
          <cell r="D88" t="str">
            <v>2018</v>
          </cell>
          <cell r="E88" t="str">
            <v>C</v>
          </cell>
          <cell r="F88" t="str">
            <v>20011</v>
          </cell>
          <cell r="G88">
            <v>18</v>
          </cell>
          <cell r="J88" t="str">
            <v>DCPS</v>
          </cell>
          <cell r="K88">
            <v>0</v>
          </cell>
          <cell r="L88">
            <v>515</v>
          </cell>
          <cell r="O88">
            <v>51.5</v>
          </cell>
          <cell r="P88">
            <v>0.1</v>
          </cell>
          <cell r="Q88">
            <v>113.3</v>
          </cell>
          <cell r="R88">
            <v>0.22</v>
          </cell>
          <cell r="S88">
            <v>0.65</v>
          </cell>
          <cell r="T88">
            <v>334.75</v>
          </cell>
          <cell r="U88">
            <v>0.34</v>
          </cell>
          <cell r="V88">
            <v>175.10000000000002</v>
          </cell>
          <cell r="W88">
            <v>0.01</v>
          </cell>
          <cell r="X88">
            <v>5.15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F88">
            <v>0</v>
          </cell>
          <cell r="AG88">
            <v>0</v>
          </cell>
          <cell r="AJ88" t="str">
            <v>STAY</v>
          </cell>
          <cell r="AK88">
            <v>0</v>
          </cell>
          <cell r="AL88">
            <v>0</v>
          </cell>
          <cell r="AO88">
            <v>0.99</v>
          </cell>
        </row>
        <row r="89">
          <cell r="C89">
            <v>305</v>
          </cell>
          <cell r="D89" t="str">
            <v>2018</v>
          </cell>
          <cell r="E89">
            <v>2</v>
          </cell>
          <cell r="F89" t="str">
            <v>20009</v>
          </cell>
          <cell r="G89">
            <v>6</v>
          </cell>
          <cell r="J89" t="str">
            <v>DCPS</v>
          </cell>
          <cell r="K89">
            <v>176</v>
          </cell>
          <cell r="L89">
            <v>174</v>
          </cell>
          <cell r="O89">
            <v>8.7000000000000011</v>
          </cell>
          <cell r="P89">
            <v>0.05</v>
          </cell>
          <cell r="Q89">
            <v>34.800000000000004</v>
          </cell>
          <cell r="R89">
            <v>0.2</v>
          </cell>
          <cell r="S89">
            <v>0.16</v>
          </cell>
          <cell r="T89">
            <v>27.84</v>
          </cell>
          <cell r="U89">
            <v>0.19</v>
          </cell>
          <cell r="V89">
            <v>33.06</v>
          </cell>
          <cell r="W89">
            <v>0.49</v>
          </cell>
          <cell r="X89">
            <v>85.26</v>
          </cell>
          <cell r="Y89">
            <v>0.09</v>
          </cell>
          <cell r="Z89">
            <v>15.66</v>
          </cell>
          <cell r="AA89">
            <v>7.0000000000000007E-2</v>
          </cell>
          <cell r="AB89">
            <v>12.180000000000001</v>
          </cell>
          <cell r="AF89">
            <v>5.7471264367816091E-2</v>
          </cell>
          <cell r="AG89">
            <v>10</v>
          </cell>
          <cell r="AH89">
            <v>0.74</v>
          </cell>
          <cell r="AJ89" t="str">
            <v>Elem</v>
          </cell>
          <cell r="AK89" t="str">
            <v>PK</v>
          </cell>
          <cell r="AL89">
            <v>5</v>
          </cell>
          <cell r="AO89">
            <v>0.51</v>
          </cell>
        </row>
        <row r="90">
          <cell r="C90">
            <v>307</v>
          </cell>
          <cell r="D90" t="str">
            <v>2018</v>
          </cell>
          <cell r="E90">
            <v>8</v>
          </cell>
          <cell r="F90" t="str">
            <v>20020</v>
          </cell>
          <cell r="G90">
            <v>37</v>
          </cell>
          <cell r="H90" t="str">
            <v>R</v>
          </cell>
          <cell r="I90" t="str">
            <v>x</v>
          </cell>
          <cell r="J90" t="str">
            <v>DCPS</v>
          </cell>
          <cell r="K90">
            <v>430</v>
          </cell>
          <cell r="L90">
            <v>267</v>
          </cell>
          <cell r="O90">
            <v>32.04</v>
          </cell>
          <cell r="P90">
            <v>0.12</v>
          </cell>
          <cell r="Q90">
            <v>0</v>
          </cell>
          <cell r="R90">
            <v>0</v>
          </cell>
          <cell r="S90">
            <v>1</v>
          </cell>
          <cell r="T90">
            <v>267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F90">
            <v>0.77902621722846443</v>
          </cell>
          <cell r="AG90">
            <v>208</v>
          </cell>
          <cell r="AH90">
            <v>0.69</v>
          </cell>
          <cell r="AJ90" t="str">
            <v>Elem</v>
          </cell>
          <cell r="AK90" t="str">
            <v>PS</v>
          </cell>
          <cell r="AL90">
            <v>5</v>
          </cell>
          <cell r="AO90">
            <v>1</v>
          </cell>
        </row>
        <row r="91">
          <cell r="C91">
            <v>466</v>
          </cell>
          <cell r="D91" t="str">
            <v>2018</v>
          </cell>
          <cell r="E91">
            <v>2</v>
          </cell>
          <cell r="F91" t="str">
            <v>20037</v>
          </cell>
          <cell r="G91" t="str">
            <v>C</v>
          </cell>
          <cell r="J91" t="str">
            <v>DCPS</v>
          </cell>
          <cell r="K91">
            <v>520</v>
          </cell>
          <cell r="L91">
            <v>591</v>
          </cell>
          <cell r="O91">
            <v>0</v>
          </cell>
          <cell r="P91">
            <v>0</v>
          </cell>
          <cell r="Q91">
            <v>5.91</v>
          </cell>
          <cell r="R91">
            <v>0.01</v>
          </cell>
          <cell r="S91">
            <v>0.31</v>
          </cell>
          <cell r="T91">
            <v>183.21</v>
          </cell>
          <cell r="U91">
            <v>0.12</v>
          </cell>
          <cell r="V91">
            <v>70.92</v>
          </cell>
          <cell r="W91">
            <v>0.43</v>
          </cell>
          <cell r="X91">
            <v>254.13</v>
          </cell>
          <cell r="Y91">
            <v>0.08</v>
          </cell>
          <cell r="Z91">
            <v>47.28</v>
          </cell>
          <cell r="AA91">
            <v>0.05</v>
          </cell>
          <cell r="AB91">
            <v>29.55</v>
          </cell>
          <cell r="AF91">
            <v>0.1065989847715736</v>
          </cell>
          <cell r="AG91">
            <v>63</v>
          </cell>
          <cell r="AJ91" t="str">
            <v>SHS</v>
          </cell>
          <cell r="AK91">
            <v>9</v>
          </cell>
          <cell r="AL91">
            <v>12</v>
          </cell>
          <cell r="AO91">
            <v>0.55999999999999994</v>
          </cell>
        </row>
        <row r="92">
          <cell r="C92">
            <v>309</v>
          </cell>
          <cell r="D92" t="str">
            <v>2018</v>
          </cell>
          <cell r="E92" t="str">
            <v>6</v>
          </cell>
          <cell r="F92" t="str">
            <v>20001</v>
          </cell>
          <cell r="G92">
            <v>7</v>
          </cell>
          <cell r="J92" t="str">
            <v>DCPS</v>
          </cell>
          <cell r="K92">
            <v>446</v>
          </cell>
          <cell r="L92">
            <v>371</v>
          </cell>
          <cell r="O92">
            <v>55.65</v>
          </cell>
          <cell r="P92">
            <v>0.15</v>
          </cell>
          <cell r="Q92">
            <v>155.82</v>
          </cell>
          <cell r="R92">
            <v>0.42</v>
          </cell>
          <cell r="S92">
            <v>0.34</v>
          </cell>
          <cell r="T92">
            <v>126.14000000000001</v>
          </cell>
          <cell r="U92">
            <v>0.42</v>
          </cell>
          <cell r="V92">
            <v>155.82</v>
          </cell>
          <cell r="W92">
            <v>0.09</v>
          </cell>
          <cell r="X92">
            <v>33.39</v>
          </cell>
          <cell r="Y92">
            <v>0.14000000000000001</v>
          </cell>
          <cell r="Z92">
            <v>51.940000000000005</v>
          </cell>
          <cell r="AA92">
            <v>0.01</v>
          </cell>
          <cell r="AB92">
            <v>3.71</v>
          </cell>
          <cell r="AF92">
            <v>0.40431266846361186</v>
          </cell>
          <cell r="AG92">
            <v>150</v>
          </cell>
          <cell r="AH92">
            <v>0.36</v>
          </cell>
          <cell r="AJ92" t="str">
            <v>Elem</v>
          </cell>
          <cell r="AK92" t="str">
            <v>PS</v>
          </cell>
          <cell r="AL92">
            <v>5</v>
          </cell>
          <cell r="AO92">
            <v>0.91</v>
          </cell>
        </row>
        <row r="93">
          <cell r="C93">
            <v>313</v>
          </cell>
          <cell r="D93" t="str">
            <v>2018</v>
          </cell>
          <cell r="E93">
            <v>4</v>
          </cell>
          <cell r="F93" t="str">
            <v>20012</v>
          </cell>
          <cell r="G93">
            <v>16</v>
          </cell>
          <cell r="J93" t="str">
            <v>DCPS</v>
          </cell>
          <cell r="K93">
            <v>400</v>
          </cell>
          <cell r="L93">
            <v>353</v>
          </cell>
          <cell r="O93">
            <v>24.71</v>
          </cell>
          <cell r="P93">
            <v>7.0000000000000007E-2</v>
          </cell>
          <cell r="Q93">
            <v>24.71</v>
          </cell>
          <cell r="R93">
            <v>7.0000000000000007E-2</v>
          </cell>
          <cell r="S93">
            <v>0.72</v>
          </cell>
          <cell r="T93">
            <v>254.16</v>
          </cell>
          <cell r="U93">
            <v>7.0000000000000007E-2</v>
          </cell>
          <cell r="V93">
            <v>24.71</v>
          </cell>
          <cell r="W93">
            <v>0.14000000000000001</v>
          </cell>
          <cell r="X93">
            <v>49.42</v>
          </cell>
          <cell r="Y93">
            <v>0.01</v>
          </cell>
          <cell r="Z93">
            <v>3.5300000000000002</v>
          </cell>
          <cell r="AA93">
            <v>0.06</v>
          </cell>
          <cell r="AB93">
            <v>21.18</v>
          </cell>
          <cell r="AF93">
            <v>0.1359773371104816</v>
          </cell>
          <cell r="AG93">
            <v>48.000000000000007</v>
          </cell>
          <cell r="AH93">
            <v>0.43</v>
          </cell>
          <cell r="AJ93" t="str">
            <v>Elem</v>
          </cell>
          <cell r="AK93" t="str">
            <v>PK</v>
          </cell>
          <cell r="AL93">
            <v>5</v>
          </cell>
          <cell r="AO93">
            <v>0.86</v>
          </cell>
        </row>
        <row r="94">
          <cell r="C94">
            <v>315</v>
          </cell>
          <cell r="D94" t="str">
            <v>2018</v>
          </cell>
          <cell r="E94">
            <v>8</v>
          </cell>
          <cell r="F94" t="str">
            <v>20032</v>
          </cell>
          <cell r="G94">
            <v>39</v>
          </cell>
          <cell r="I94" t="str">
            <v>x</v>
          </cell>
          <cell r="J94" t="str">
            <v>DCPS</v>
          </cell>
          <cell r="K94">
            <v>325</v>
          </cell>
          <cell r="L94">
            <v>274</v>
          </cell>
          <cell r="O94">
            <v>38.360000000000007</v>
          </cell>
          <cell r="P94">
            <v>0.14000000000000001</v>
          </cell>
          <cell r="Q94">
            <v>5.48</v>
          </cell>
          <cell r="R94">
            <v>0.02</v>
          </cell>
          <cell r="S94">
            <v>0.97</v>
          </cell>
          <cell r="T94">
            <v>265.77999999999997</v>
          </cell>
          <cell r="U94">
            <v>0.03</v>
          </cell>
          <cell r="V94">
            <v>8.2199999999999989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F94">
            <v>0.70802919708029199</v>
          </cell>
          <cell r="AG94">
            <v>194</v>
          </cell>
          <cell r="AH94">
            <v>0.65</v>
          </cell>
          <cell r="AJ94" t="str">
            <v>Elem</v>
          </cell>
          <cell r="AK94" t="str">
            <v>PS</v>
          </cell>
          <cell r="AL94">
            <v>6</v>
          </cell>
          <cell r="AO94">
            <v>1</v>
          </cell>
        </row>
        <row r="95">
          <cell r="C95">
            <v>322</v>
          </cell>
          <cell r="D95" t="str">
            <v>2018</v>
          </cell>
          <cell r="E95">
            <v>7</v>
          </cell>
          <cell r="F95" t="str">
            <v>20019</v>
          </cell>
          <cell r="G95">
            <v>30</v>
          </cell>
          <cell r="H95" t="str">
            <v>R</v>
          </cell>
          <cell r="I95" t="str">
            <v>x</v>
          </cell>
          <cell r="J95" t="str">
            <v>DCPS</v>
          </cell>
          <cell r="K95">
            <v>337</v>
          </cell>
          <cell r="L95">
            <v>248</v>
          </cell>
          <cell r="O95">
            <v>44.64</v>
          </cell>
          <cell r="P95">
            <v>0.18</v>
          </cell>
          <cell r="Q95">
            <v>14.879999999999999</v>
          </cell>
          <cell r="R95">
            <v>0.06</v>
          </cell>
          <cell r="S95">
            <v>0.93</v>
          </cell>
          <cell r="T95">
            <v>230.64000000000001</v>
          </cell>
          <cell r="U95">
            <v>7.0000000000000007E-2</v>
          </cell>
          <cell r="V95">
            <v>17.360000000000003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F95">
            <v>0.67741935483870963</v>
          </cell>
          <cell r="AG95">
            <v>168</v>
          </cell>
          <cell r="AH95">
            <v>0.54</v>
          </cell>
          <cell r="AJ95" t="str">
            <v>Elem</v>
          </cell>
          <cell r="AK95" t="str">
            <v>PS</v>
          </cell>
          <cell r="AL95">
            <v>5</v>
          </cell>
          <cell r="AO95">
            <v>1.0000000000000002</v>
          </cell>
        </row>
        <row r="96">
          <cell r="C96">
            <v>427</v>
          </cell>
          <cell r="D96" t="str">
            <v>2018</v>
          </cell>
          <cell r="E96">
            <v>7</v>
          </cell>
          <cell r="F96" t="str">
            <v>20019</v>
          </cell>
          <cell r="G96">
            <v>32</v>
          </cell>
          <cell r="J96" t="str">
            <v>DCPS</v>
          </cell>
          <cell r="K96">
            <v>790</v>
          </cell>
          <cell r="L96">
            <v>226</v>
          </cell>
          <cell r="O96">
            <v>54.239999999999995</v>
          </cell>
          <cell r="P96">
            <v>0.24</v>
          </cell>
          <cell r="Q96">
            <v>4.5200000000000005</v>
          </cell>
          <cell r="R96">
            <v>0.02</v>
          </cell>
          <cell r="S96">
            <v>0.97</v>
          </cell>
          <cell r="T96">
            <v>219.22</v>
          </cell>
          <cell r="U96">
            <v>0.03</v>
          </cell>
          <cell r="V96">
            <v>6.7799999999999994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F96">
            <v>0.72566371681415931</v>
          </cell>
          <cell r="AG96">
            <v>164</v>
          </cell>
          <cell r="AH96">
            <v>0.68</v>
          </cell>
          <cell r="AJ96" t="str">
            <v>MS</v>
          </cell>
          <cell r="AK96">
            <v>6</v>
          </cell>
          <cell r="AL96">
            <v>8</v>
          </cell>
          <cell r="AO96">
            <v>1</v>
          </cell>
        </row>
        <row r="97">
          <cell r="C97">
            <v>319</v>
          </cell>
          <cell r="D97" t="str">
            <v>2018</v>
          </cell>
          <cell r="E97">
            <v>8</v>
          </cell>
          <cell r="F97" t="str">
            <v>20020</v>
          </cell>
          <cell r="G97">
            <v>36</v>
          </cell>
          <cell r="I97" t="str">
            <v>x</v>
          </cell>
          <cell r="J97" t="str">
            <v>DCPS</v>
          </cell>
          <cell r="K97">
            <v>586</v>
          </cell>
          <cell r="L97">
            <v>493</v>
          </cell>
          <cell r="O97">
            <v>54.23</v>
          </cell>
          <cell r="P97">
            <v>0.11</v>
          </cell>
          <cell r="Q97">
            <v>0</v>
          </cell>
          <cell r="R97">
            <v>0</v>
          </cell>
          <cell r="S97">
            <v>0.98</v>
          </cell>
          <cell r="T97">
            <v>483.14</v>
          </cell>
          <cell r="U97">
            <v>0.01</v>
          </cell>
          <cell r="V97">
            <v>4.93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0.01</v>
          </cell>
          <cell r="AB97">
            <v>4.93</v>
          </cell>
          <cell r="AF97">
            <v>0.8904665314401623</v>
          </cell>
          <cell r="AG97">
            <v>439</v>
          </cell>
          <cell r="AH97">
            <v>0.54</v>
          </cell>
          <cell r="AJ97" t="str">
            <v>Elem</v>
          </cell>
          <cell r="AK97" t="str">
            <v>PS</v>
          </cell>
          <cell r="AL97">
            <v>5</v>
          </cell>
          <cell r="AO97">
            <v>1</v>
          </cell>
        </row>
        <row r="98">
          <cell r="C98">
            <v>321</v>
          </cell>
          <cell r="D98" t="str">
            <v>2018</v>
          </cell>
          <cell r="E98">
            <v>3</v>
          </cell>
          <cell r="F98" t="str">
            <v>20007</v>
          </cell>
          <cell r="G98">
            <v>14</v>
          </cell>
          <cell r="J98" t="str">
            <v>DCPS</v>
          </cell>
          <cell r="K98">
            <v>489</v>
          </cell>
          <cell r="L98">
            <v>438</v>
          </cell>
          <cell r="O98">
            <v>17.52</v>
          </cell>
          <cell r="P98">
            <v>0.04</v>
          </cell>
          <cell r="Q98">
            <v>87.600000000000009</v>
          </cell>
          <cell r="R98">
            <v>0.2</v>
          </cell>
          <cell r="S98">
            <v>0.09</v>
          </cell>
          <cell r="T98">
            <v>39.42</v>
          </cell>
          <cell r="U98">
            <v>0.14000000000000001</v>
          </cell>
          <cell r="V98">
            <v>61.320000000000007</v>
          </cell>
          <cell r="W98">
            <v>0.62</v>
          </cell>
          <cell r="X98">
            <v>271.56</v>
          </cell>
          <cell r="Y98">
            <v>0.09</v>
          </cell>
          <cell r="Z98">
            <v>39.42</v>
          </cell>
          <cell r="AA98">
            <v>0.06</v>
          </cell>
          <cell r="AB98">
            <v>26.279999999999998</v>
          </cell>
          <cell r="AF98">
            <v>3.4246575342465752E-2</v>
          </cell>
          <cell r="AG98">
            <v>15</v>
          </cell>
          <cell r="AH98">
            <v>0.8</v>
          </cell>
          <cell r="AJ98" t="str">
            <v>Elem</v>
          </cell>
          <cell r="AK98" t="str">
            <v>PK</v>
          </cell>
          <cell r="AL98">
            <v>5</v>
          </cell>
          <cell r="AO98">
            <v>0.38000000000000006</v>
          </cell>
        </row>
        <row r="99">
          <cell r="C99">
            <v>428</v>
          </cell>
          <cell r="D99" t="str">
            <v>2018</v>
          </cell>
          <cell r="E99">
            <v>6</v>
          </cell>
          <cell r="F99" t="str">
            <v>20002</v>
          </cell>
          <cell r="G99">
            <v>25</v>
          </cell>
          <cell r="J99" t="str">
            <v>DCPS</v>
          </cell>
          <cell r="K99">
            <v>450</v>
          </cell>
          <cell r="L99">
            <v>422</v>
          </cell>
          <cell r="O99">
            <v>50.64</v>
          </cell>
          <cell r="P99">
            <v>0.12</v>
          </cell>
          <cell r="Q99">
            <v>4.22</v>
          </cell>
          <cell r="R99">
            <v>0.01</v>
          </cell>
          <cell r="S99">
            <v>0.82</v>
          </cell>
          <cell r="T99">
            <v>346.03999999999996</v>
          </cell>
          <cell r="U99">
            <v>0.04</v>
          </cell>
          <cell r="V99">
            <v>16.88</v>
          </cell>
          <cell r="W99">
            <v>0.11</v>
          </cell>
          <cell r="X99">
            <v>46.42</v>
          </cell>
          <cell r="Y99">
            <v>0</v>
          </cell>
          <cell r="Z99">
            <v>0</v>
          </cell>
          <cell r="AA99">
            <v>0.02</v>
          </cell>
          <cell r="AB99">
            <v>8.44</v>
          </cell>
          <cell r="AF99">
            <v>0.28436018957345971</v>
          </cell>
          <cell r="AG99">
            <v>120</v>
          </cell>
          <cell r="AH99">
            <v>0.25</v>
          </cell>
          <cell r="AJ99" t="str">
            <v>MS</v>
          </cell>
          <cell r="AK99">
            <v>5</v>
          </cell>
          <cell r="AL99">
            <v>8</v>
          </cell>
          <cell r="AO99">
            <v>0.87999999999999989</v>
          </cell>
        </row>
        <row r="100">
          <cell r="C100">
            <v>324</v>
          </cell>
          <cell r="D100" t="str">
            <v>2018</v>
          </cell>
          <cell r="E100">
            <v>4</v>
          </cell>
          <cell r="F100" t="str">
            <v>20012</v>
          </cell>
          <cell r="G100">
            <v>17</v>
          </cell>
          <cell r="J100" t="str">
            <v>DCPS</v>
          </cell>
          <cell r="K100">
            <v>450</v>
          </cell>
          <cell r="L100">
            <v>473</v>
          </cell>
          <cell r="O100">
            <v>66.220000000000013</v>
          </cell>
          <cell r="P100">
            <v>0.14000000000000001</v>
          </cell>
          <cell r="Q100">
            <v>151.36000000000001</v>
          </cell>
          <cell r="R100">
            <v>0.32</v>
          </cell>
          <cell r="S100">
            <v>0.59</v>
          </cell>
          <cell r="T100">
            <v>279.07</v>
          </cell>
          <cell r="U100">
            <v>0.32</v>
          </cell>
          <cell r="V100">
            <v>151.36000000000001</v>
          </cell>
          <cell r="W100">
            <v>0.05</v>
          </cell>
          <cell r="X100">
            <v>23.650000000000002</v>
          </cell>
          <cell r="Y100">
            <v>0.01</v>
          </cell>
          <cell r="Z100">
            <v>4.7300000000000004</v>
          </cell>
          <cell r="AA100">
            <v>0.03</v>
          </cell>
          <cell r="AB100">
            <v>14.19</v>
          </cell>
          <cell r="AF100">
            <v>0.44608879492600423</v>
          </cell>
          <cell r="AG100">
            <v>211</v>
          </cell>
          <cell r="AH100">
            <v>0.57999999999999996</v>
          </cell>
          <cell r="AJ100" t="str">
            <v>PS-8</v>
          </cell>
          <cell r="AK100" t="str">
            <v>PS</v>
          </cell>
          <cell r="AL100">
            <v>8</v>
          </cell>
          <cell r="AO100">
            <v>0.95000000000000007</v>
          </cell>
        </row>
        <row r="101">
          <cell r="C101">
            <v>325</v>
          </cell>
          <cell r="D101" t="str">
            <v>2018</v>
          </cell>
          <cell r="E101">
            <v>7</v>
          </cell>
          <cell r="F101" t="str">
            <v>20019</v>
          </cell>
          <cell r="G101">
            <v>30</v>
          </cell>
          <cell r="I101" t="str">
            <v>x</v>
          </cell>
          <cell r="J101" t="str">
            <v>DCPS</v>
          </cell>
          <cell r="K101">
            <v>474</v>
          </cell>
          <cell r="L101">
            <v>384</v>
          </cell>
          <cell r="O101">
            <v>69.12</v>
          </cell>
          <cell r="P101">
            <v>0.18</v>
          </cell>
          <cell r="Q101">
            <v>7.68</v>
          </cell>
          <cell r="R101">
            <v>0.02</v>
          </cell>
          <cell r="S101">
            <v>0.98</v>
          </cell>
          <cell r="T101">
            <v>376.32</v>
          </cell>
          <cell r="U101">
            <v>0.02</v>
          </cell>
          <cell r="V101">
            <v>7.68</v>
          </cell>
          <cell r="W101">
            <v>0.01</v>
          </cell>
          <cell r="X101">
            <v>3.84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F101">
            <v>0.75520833333333337</v>
          </cell>
          <cell r="AG101">
            <v>290</v>
          </cell>
          <cell r="AH101">
            <v>0.71</v>
          </cell>
          <cell r="AJ101" t="str">
            <v>Elem</v>
          </cell>
          <cell r="AK101" t="str">
            <v>PS</v>
          </cell>
          <cell r="AL101">
            <v>5</v>
          </cell>
          <cell r="AO101">
            <v>1</v>
          </cell>
        </row>
        <row r="102">
          <cell r="C102">
            <v>326</v>
          </cell>
          <cell r="D102" t="str">
            <v>2018</v>
          </cell>
          <cell r="E102">
            <v>2</v>
          </cell>
          <cell r="F102" t="str">
            <v>20005</v>
          </cell>
          <cell r="G102">
            <v>8</v>
          </cell>
          <cell r="J102" t="str">
            <v>DCPS</v>
          </cell>
          <cell r="K102">
            <v>357</v>
          </cell>
          <cell r="L102">
            <v>308</v>
          </cell>
          <cell r="O102">
            <v>27.72</v>
          </cell>
          <cell r="P102">
            <v>0.09</v>
          </cell>
          <cell r="Q102">
            <v>129.35999999999999</v>
          </cell>
          <cell r="R102">
            <v>0.42</v>
          </cell>
          <cell r="S102">
            <v>0.3</v>
          </cell>
          <cell r="T102">
            <v>92.399999999999991</v>
          </cell>
          <cell r="U102">
            <v>0.48</v>
          </cell>
          <cell r="V102">
            <v>147.84</v>
          </cell>
          <cell r="W102">
            <v>0.06</v>
          </cell>
          <cell r="X102">
            <v>18.48</v>
          </cell>
          <cell r="Y102">
            <v>0.11</v>
          </cell>
          <cell r="Z102">
            <v>33.880000000000003</v>
          </cell>
          <cell r="AA102">
            <v>0.03</v>
          </cell>
          <cell r="AB102">
            <v>9.24</v>
          </cell>
          <cell r="AF102">
            <v>0.39935064935064934</v>
          </cell>
          <cell r="AG102">
            <v>123</v>
          </cell>
          <cell r="AH102">
            <v>0.56999999999999995</v>
          </cell>
          <cell r="AJ102" t="str">
            <v>Elem</v>
          </cell>
          <cell r="AK102" t="str">
            <v>PS</v>
          </cell>
          <cell r="AL102">
            <v>5</v>
          </cell>
          <cell r="AO102">
            <v>0.92</v>
          </cell>
        </row>
        <row r="103">
          <cell r="C103">
            <v>327</v>
          </cell>
          <cell r="D103" t="str">
            <v>2018</v>
          </cell>
          <cell r="E103">
            <v>4</v>
          </cell>
          <cell r="F103" t="str">
            <v>20011</v>
          </cell>
          <cell r="G103">
            <v>18</v>
          </cell>
          <cell r="J103" t="str">
            <v>DCPS</v>
          </cell>
          <cell r="K103">
            <v>775</v>
          </cell>
          <cell r="L103">
            <v>698</v>
          </cell>
          <cell r="O103">
            <v>90.740000000000009</v>
          </cell>
          <cell r="P103">
            <v>0.13</v>
          </cell>
          <cell r="Q103">
            <v>342.02</v>
          </cell>
          <cell r="R103">
            <v>0.49</v>
          </cell>
          <cell r="S103">
            <v>0.31</v>
          </cell>
          <cell r="T103">
            <v>216.38</v>
          </cell>
          <cell r="U103">
            <v>0.67</v>
          </cell>
          <cell r="V103">
            <v>467.66</v>
          </cell>
          <cell r="W103">
            <v>0.01</v>
          </cell>
          <cell r="X103">
            <v>6.98</v>
          </cell>
          <cell r="Y103">
            <v>0</v>
          </cell>
          <cell r="Z103">
            <v>0</v>
          </cell>
          <cell r="AA103">
            <v>0.01</v>
          </cell>
          <cell r="AB103">
            <v>6.98</v>
          </cell>
          <cell r="AF103">
            <v>0.54727793696275073</v>
          </cell>
          <cell r="AG103">
            <v>382</v>
          </cell>
          <cell r="AH103">
            <v>0.59</v>
          </cell>
          <cell r="AJ103" t="str">
            <v>PS-8</v>
          </cell>
          <cell r="AK103" t="str">
            <v>PS</v>
          </cell>
          <cell r="AL103">
            <v>8</v>
          </cell>
          <cell r="AO103">
            <v>0.99</v>
          </cell>
        </row>
        <row r="104">
          <cell r="C104">
            <v>328</v>
          </cell>
          <cell r="D104" t="str">
            <v>2018</v>
          </cell>
          <cell r="E104">
            <v>1</v>
          </cell>
          <cell r="F104" t="str">
            <v>20010</v>
          </cell>
          <cell r="G104">
            <v>2</v>
          </cell>
          <cell r="J104" t="str">
            <v>DCPS</v>
          </cell>
          <cell r="K104">
            <v>629</v>
          </cell>
          <cell r="L104">
            <v>535</v>
          </cell>
          <cell r="O104">
            <v>90.95</v>
          </cell>
          <cell r="P104">
            <v>0.17</v>
          </cell>
          <cell r="Q104">
            <v>283.55</v>
          </cell>
          <cell r="R104">
            <v>0.53</v>
          </cell>
          <cell r="S104">
            <v>0.39</v>
          </cell>
          <cell r="T104">
            <v>208.65</v>
          </cell>
          <cell r="U104">
            <v>0.55000000000000004</v>
          </cell>
          <cell r="V104">
            <v>294.25</v>
          </cell>
          <cell r="W104">
            <v>0.03</v>
          </cell>
          <cell r="X104">
            <v>16.05</v>
          </cell>
          <cell r="Y104">
            <v>0.01</v>
          </cell>
          <cell r="Z104">
            <v>5.3500000000000005</v>
          </cell>
          <cell r="AA104">
            <v>0.01</v>
          </cell>
          <cell r="AB104">
            <v>5.3500000000000005</v>
          </cell>
          <cell r="AF104">
            <v>0.53644859813084111</v>
          </cell>
          <cell r="AG104">
            <v>287</v>
          </cell>
          <cell r="AH104">
            <v>0.56999999999999995</v>
          </cell>
          <cell r="AJ104" t="str">
            <v>Elem</v>
          </cell>
          <cell r="AK104" t="str">
            <v>PS</v>
          </cell>
          <cell r="AL104">
            <v>5</v>
          </cell>
          <cell r="AO104">
            <v>0.96000000000000008</v>
          </cell>
        </row>
        <row r="105">
          <cell r="C105">
            <v>329</v>
          </cell>
          <cell r="D105" t="str">
            <v>2018</v>
          </cell>
          <cell r="E105">
            <v>8</v>
          </cell>
          <cell r="F105" t="str">
            <v>20032</v>
          </cell>
          <cell r="G105">
            <v>38</v>
          </cell>
          <cell r="H105" t="str">
            <v>R</v>
          </cell>
          <cell r="I105" t="str">
            <v>x</v>
          </cell>
          <cell r="J105" t="str">
            <v>DCPS</v>
          </cell>
          <cell r="K105">
            <v>530</v>
          </cell>
          <cell r="L105">
            <v>463</v>
          </cell>
          <cell r="O105">
            <v>60.190000000000005</v>
          </cell>
          <cell r="P105">
            <v>0.13</v>
          </cell>
          <cell r="Q105">
            <v>4.63</v>
          </cell>
          <cell r="R105">
            <v>0.01</v>
          </cell>
          <cell r="S105">
            <v>0.97</v>
          </cell>
          <cell r="T105">
            <v>449.11</v>
          </cell>
          <cell r="U105">
            <v>0.02</v>
          </cell>
          <cell r="V105">
            <v>9.26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F105">
            <v>0.82937365010799136</v>
          </cell>
          <cell r="AG105">
            <v>384</v>
          </cell>
          <cell r="AH105">
            <v>0.68</v>
          </cell>
          <cell r="AJ105" t="str">
            <v>Elem</v>
          </cell>
          <cell r="AK105" t="str">
            <v>PS</v>
          </cell>
          <cell r="AL105">
            <v>5</v>
          </cell>
          <cell r="AO105">
            <v>0.99</v>
          </cell>
        </row>
        <row r="106">
          <cell r="C106">
            <v>330</v>
          </cell>
          <cell r="D106" t="str">
            <v>2018</v>
          </cell>
          <cell r="E106">
            <v>6</v>
          </cell>
          <cell r="F106" t="str">
            <v>20003</v>
          </cell>
          <cell r="G106">
            <v>26</v>
          </cell>
          <cell r="I106" t="str">
            <v>x</v>
          </cell>
          <cell r="J106" t="str">
            <v>DCPS</v>
          </cell>
          <cell r="K106">
            <v>564</v>
          </cell>
          <cell r="L106">
            <v>525</v>
          </cell>
          <cell r="O106">
            <v>84</v>
          </cell>
          <cell r="P106">
            <v>0.16</v>
          </cell>
          <cell r="Q106">
            <v>10.5</v>
          </cell>
          <cell r="R106">
            <v>0.02</v>
          </cell>
          <cell r="S106">
            <v>0.69</v>
          </cell>
          <cell r="T106">
            <v>362.25</v>
          </cell>
          <cell r="U106">
            <v>0.12</v>
          </cell>
          <cell r="V106">
            <v>63</v>
          </cell>
          <cell r="W106">
            <v>0.15</v>
          </cell>
          <cell r="X106">
            <v>78.75</v>
          </cell>
          <cell r="Y106">
            <v>0.01</v>
          </cell>
          <cell r="Z106">
            <v>5.25</v>
          </cell>
          <cell r="AA106">
            <v>0.03</v>
          </cell>
          <cell r="AB106">
            <v>15.75</v>
          </cell>
          <cell r="AF106">
            <v>0.34857142857142859</v>
          </cell>
          <cell r="AG106">
            <v>183</v>
          </cell>
          <cell r="AH106">
            <v>0.22</v>
          </cell>
          <cell r="AJ106" t="str">
            <v>Elem</v>
          </cell>
          <cell r="AK106" t="str">
            <v>PS</v>
          </cell>
          <cell r="AL106">
            <v>5</v>
          </cell>
          <cell r="AO106">
            <v>0.85</v>
          </cell>
        </row>
        <row r="107">
          <cell r="C107">
            <v>331</v>
          </cell>
          <cell r="D107" t="str">
            <v>2018</v>
          </cell>
          <cell r="E107">
            <v>6</v>
          </cell>
          <cell r="F107" t="str">
            <v>20003</v>
          </cell>
          <cell r="G107">
            <v>27</v>
          </cell>
          <cell r="J107" t="str">
            <v>DCPS</v>
          </cell>
          <cell r="K107">
            <v>347</v>
          </cell>
          <cell r="L107">
            <v>215</v>
          </cell>
          <cell r="O107">
            <v>19.349999999999998</v>
          </cell>
          <cell r="P107">
            <v>0.09</v>
          </cell>
          <cell r="Q107">
            <v>4.3</v>
          </cell>
          <cell r="R107">
            <v>0.02</v>
          </cell>
          <cell r="S107">
            <v>0.52</v>
          </cell>
          <cell r="T107">
            <v>111.8</v>
          </cell>
          <cell r="U107">
            <v>7.0000000000000007E-2</v>
          </cell>
          <cell r="V107">
            <v>15.05</v>
          </cell>
          <cell r="W107">
            <v>0.32</v>
          </cell>
          <cell r="X107">
            <v>68.8</v>
          </cell>
          <cell r="Y107">
            <v>0</v>
          </cell>
          <cell r="Z107">
            <v>0</v>
          </cell>
          <cell r="AA107">
            <v>0.09</v>
          </cell>
          <cell r="AB107">
            <v>19.349999999999998</v>
          </cell>
          <cell r="AF107">
            <v>0.26046511627906976</v>
          </cell>
          <cell r="AG107">
            <v>56</v>
          </cell>
          <cell r="AH107">
            <v>0.68</v>
          </cell>
          <cell r="AJ107" t="str">
            <v>Elem</v>
          </cell>
          <cell r="AK107" t="str">
            <v>PS</v>
          </cell>
          <cell r="AL107">
            <v>1</v>
          </cell>
          <cell r="AO107">
            <v>0.67999999999999994</v>
          </cell>
        </row>
        <row r="108">
          <cell r="C108">
            <v>332</v>
          </cell>
          <cell r="D108" t="str">
            <v>2018</v>
          </cell>
          <cell r="E108">
            <v>6</v>
          </cell>
          <cell r="F108" t="str">
            <v>20001</v>
          </cell>
          <cell r="G108">
            <v>8</v>
          </cell>
          <cell r="I108" t="str">
            <v>x</v>
          </cell>
          <cell r="J108" t="str">
            <v>DCPS</v>
          </cell>
          <cell r="K108">
            <v>700</v>
          </cell>
          <cell r="L108">
            <v>435</v>
          </cell>
          <cell r="O108">
            <v>95.7</v>
          </cell>
          <cell r="P108">
            <v>0.22</v>
          </cell>
          <cell r="Q108">
            <v>17.400000000000002</v>
          </cell>
          <cell r="R108">
            <v>0.04</v>
          </cell>
          <cell r="S108">
            <v>0.91</v>
          </cell>
          <cell r="T108">
            <v>395.85</v>
          </cell>
          <cell r="U108">
            <v>0.05</v>
          </cell>
          <cell r="V108">
            <v>21.75</v>
          </cell>
          <cell r="W108">
            <v>0.01</v>
          </cell>
          <cell r="X108">
            <v>4.3500000000000005</v>
          </cell>
          <cell r="Y108">
            <v>0.02</v>
          </cell>
          <cell r="Z108">
            <v>8.7000000000000011</v>
          </cell>
          <cell r="AA108">
            <v>0.01</v>
          </cell>
          <cell r="AB108">
            <v>4.3500000000000005</v>
          </cell>
          <cell r="AF108">
            <v>0.77471264367816095</v>
          </cell>
          <cell r="AG108">
            <v>337</v>
          </cell>
          <cell r="AH108">
            <v>0.6</v>
          </cell>
          <cell r="AJ108" t="str">
            <v>PS-8</v>
          </cell>
          <cell r="AK108" t="str">
            <v>PS</v>
          </cell>
          <cell r="AL108">
            <v>8</v>
          </cell>
          <cell r="AO108">
            <v>0.9900000000000001</v>
          </cell>
        </row>
        <row r="109">
          <cell r="C109">
            <v>474</v>
          </cell>
          <cell r="D109" t="str">
            <v>2018</v>
          </cell>
          <cell r="E109" t="str">
            <v>C</v>
          </cell>
          <cell r="F109" t="str">
            <v>20001</v>
          </cell>
          <cell r="G109" t="str">
            <v>C</v>
          </cell>
          <cell r="I109" t="str">
            <v>x</v>
          </cell>
          <cell r="J109" t="str">
            <v>DCPS</v>
          </cell>
          <cell r="K109">
            <v>486.50510204081633</v>
          </cell>
          <cell r="L109">
            <v>190</v>
          </cell>
          <cell r="O109">
            <v>57</v>
          </cell>
          <cell r="P109">
            <v>0.3</v>
          </cell>
          <cell r="Q109">
            <v>7.6000000000000005</v>
          </cell>
          <cell r="R109">
            <v>0.04</v>
          </cell>
          <cell r="S109">
            <v>0.97</v>
          </cell>
          <cell r="T109">
            <v>184.29999999999998</v>
          </cell>
          <cell r="U109">
            <v>0.03</v>
          </cell>
          <cell r="V109">
            <v>5.7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0.01</v>
          </cell>
          <cell r="AB109">
            <v>1.9000000000000001</v>
          </cell>
          <cell r="AF109">
            <v>0</v>
          </cell>
          <cell r="AG109">
            <v>0</v>
          </cell>
          <cell r="AJ109" t="str">
            <v>Alt</v>
          </cell>
          <cell r="AK109">
            <v>9</v>
          </cell>
          <cell r="AL109">
            <v>12</v>
          </cell>
          <cell r="AO109">
            <v>1.0099999999999998</v>
          </cell>
        </row>
        <row r="110">
          <cell r="C110">
            <v>333</v>
          </cell>
          <cell r="D110" t="str">
            <v>2018</v>
          </cell>
          <cell r="E110">
            <v>6</v>
          </cell>
          <cell r="F110" t="str">
            <v>20003</v>
          </cell>
          <cell r="G110">
            <v>26</v>
          </cell>
          <cell r="J110" t="str">
            <v>DCPS</v>
          </cell>
          <cell r="K110">
            <v>460</v>
          </cell>
          <cell r="L110">
            <v>428</v>
          </cell>
          <cell r="O110">
            <v>34.24</v>
          </cell>
          <cell r="P110">
            <v>0.08</v>
          </cell>
          <cell r="Q110">
            <v>4.28</v>
          </cell>
          <cell r="R110">
            <v>0.01</v>
          </cell>
          <cell r="S110">
            <v>0.65</v>
          </cell>
          <cell r="T110">
            <v>278.2</v>
          </cell>
          <cell r="U110">
            <v>0.05</v>
          </cell>
          <cell r="V110">
            <v>21.400000000000002</v>
          </cell>
          <cell r="W110">
            <v>0.25</v>
          </cell>
          <cell r="X110">
            <v>107</v>
          </cell>
          <cell r="Y110">
            <v>0</v>
          </cell>
          <cell r="Z110">
            <v>0</v>
          </cell>
          <cell r="AA110">
            <v>0.04</v>
          </cell>
          <cell r="AB110">
            <v>17.12</v>
          </cell>
          <cell r="AF110">
            <v>0.18925233644859812</v>
          </cell>
          <cell r="AG110">
            <v>81</v>
          </cell>
          <cell r="AH110">
            <v>0.33</v>
          </cell>
          <cell r="AJ110" t="str">
            <v>Elem</v>
          </cell>
          <cell r="AK110" t="str">
            <v>PS</v>
          </cell>
          <cell r="AL110">
            <v>5</v>
          </cell>
          <cell r="AO110">
            <v>0.73999999999999988</v>
          </cell>
        </row>
        <row r="111">
          <cell r="C111">
            <v>336</v>
          </cell>
          <cell r="D111" t="str">
            <v>2018</v>
          </cell>
          <cell r="E111">
            <v>4</v>
          </cell>
          <cell r="F111" t="str">
            <v>20011</v>
          </cell>
          <cell r="G111">
            <v>18</v>
          </cell>
          <cell r="J111" t="str">
            <v>DCPS</v>
          </cell>
          <cell r="K111">
            <v>378</v>
          </cell>
          <cell r="L111">
            <v>330</v>
          </cell>
          <cell r="O111">
            <v>39.6</v>
          </cell>
          <cell r="P111">
            <v>0.12</v>
          </cell>
          <cell r="Q111">
            <v>59.4</v>
          </cell>
          <cell r="R111">
            <v>0.18</v>
          </cell>
          <cell r="S111">
            <v>0.55000000000000004</v>
          </cell>
          <cell r="T111">
            <v>181.50000000000003</v>
          </cell>
          <cell r="U111">
            <v>0.32</v>
          </cell>
          <cell r="V111">
            <v>105.60000000000001</v>
          </cell>
          <cell r="W111">
            <v>0.09</v>
          </cell>
          <cell r="X111">
            <v>29.7</v>
          </cell>
          <cell r="Y111">
            <v>0.02</v>
          </cell>
          <cell r="Z111">
            <v>6.6000000000000005</v>
          </cell>
          <cell r="AA111">
            <v>0.03</v>
          </cell>
          <cell r="AB111">
            <v>9.9</v>
          </cell>
          <cell r="AF111">
            <v>0.37878787878787878</v>
          </cell>
          <cell r="AG111">
            <v>125</v>
          </cell>
          <cell r="AH111">
            <v>0.52</v>
          </cell>
          <cell r="AJ111" t="str">
            <v>PS-8</v>
          </cell>
          <cell r="AK111" t="str">
            <v>PS</v>
          </cell>
          <cell r="AL111">
            <v>8</v>
          </cell>
          <cell r="AO111">
            <v>0.92</v>
          </cell>
        </row>
        <row r="112">
          <cell r="C112">
            <v>335</v>
          </cell>
          <cell r="D112" t="str">
            <v>2018</v>
          </cell>
          <cell r="E112">
            <v>5</v>
          </cell>
          <cell r="F112" t="str">
            <v>20002</v>
          </cell>
          <cell r="G112">
            <v>23</v>
          </cell>
          <cell r="H112" t="str">
            <v>R</v>
          </cell>
          <cell r="I112" t="str">
            <v>x</v>
          </cell>
          <cell r="J112" t="str">
            <v>DCPS</v>
          </cell>
          <cell r="K112">
            <v>500</v>
          </cell>
          <cell r="L112">
            <v>324</v>
          </cell>
          <cell r="O112">
            <v>42.120000000000005</v>
          </cell>
          <cell r="P112">
            <v>0.13</v>
          </cell>
          <cell r="Q112">
            <v>25.92</v>
          </cell>
          <cell r="R112">
            <v>0.08</v>
          </cell>
          <cell r="S112">
            <v>0.87</v>
          </cell>
          <cell r="T112">
            <v>281.88</v>
          </cell>
          <cell r="U112">
            <v>0.09</v>
          </cell>
          <cell r="V112">
            <v>29.16</v>
          </cell>
          <cell r="W112">
            <v>0.02</v>
          </cell>
          <cell r="X112">
            <v>6.48</v>
          </cell>
          <cell r="Y112">
            <v>0.01</v>
          </cell>
          <cell r="Z112">
            <v>3.24</v>
          </cell>
          <cell r="AA112">
            <v>0.02</v>
          </cell>
          <cell r="AB112">
            <v>6.48</v>
          </cell>
          <cell r="AF112">
            <v>0.79320987654320985</v>
          </cell>
          <cell r="AG112">
            <v>257</v>
          </cell>
          <cell r="AH112">
            <v>0.57999999999999996</v>
          </cell>
          <cell r="AJ112" t="str">
            <v>PS-8</v>
          </cell>
          <cell r="AK112" t="str">
            <v>PS</v>
          </cell>
          <cell r="AL112">
            <v>8</v>
          </cell>
          <cell r="AO112">
            <v>0.9900000000000001</v>
          </cell>
        </row>
        <row r="113">
          <cell r="C113">
            <v>338</v>
          </cell>
          <cell r="D113" t="str">
            <v>2018</v>
          </cell>
          <cell r="E113">
            <v>4</v>
          </cell>
          <cell r="F113" t="str">
            <v>20011</v>
          </cell>
          <cell r="G113">
            <v>17</v>
          </cell>
          <cell r="J113" t="str">
            <v>DCPS</v>
          </cell>
          <cell r="K113">
            <v>520</v>
          </cell>
          <cell r="L113">
            <v>325</v>
          </cell>
          <cell r="O113">
            <v>74.75</v>
          </cell>
          <cell r="P113">
            <v>0.23</v>
          </cell>
          <cell r="Q113">
            <v>68.25</v>
          </cell>
          <cell r="R113">
            <v>0.21</v>
          </cell>
          <cell r="S113">
            <v>0.71</v>
          </cell>
          <cell r="T113">
            <v>230.75</v>
          </cell>
          <cell r="U113">
            <v>0.25</v>
          </cell>
          <cell r="V113">
            <v>81.25</v>
          </cell>
          <cell r="W113">
            <v>0.03</v>
          </cell>
          <cell r="X113">
            <v>9.75</v>
          </cell>
          <cell r="Y113">
            <v>0</v>
          </cell>
          <cell r="Z113">
            <v>0</v>
          </cell>
          <cell r="AA113">
            <v>0.01</v>
          </cell>
          <cell r="AB113">
            <v>3.25</v>
          </cell>
          <cell r="AF113">
            <v>0.48923076923076925</v>
          </cell>
          <cell r="AG113">
            <v>159</v>
          </cell>
          <cell r="AH113">
            <v>0.63</v>
          </cell>
          <cell r="AJ113" t="str">
            <v>PS-8</v>
          </cell>
          <cell r="AK113" t="str">
            <v>PS</v>
          </cell>
          <cell r="AL113">
            <v>8</v>
          </cell>
          <cell r="AO113">
            <v>0.97</v>
          </cell>
        </row>
        <row r="114">
          <cell r="C114">
            <v>339</v>
          </cell>
          <cell r="D114" t="str">
            <v>2018</v>
          </cell>
          <cell r="E114">
            <v>6</v>
          </cell>
          <cell r="F114" t="str">
            <v>20002</v>
          </cell>
          <cell r="G114">
            <v>25</v>
          </cell>
          <cell r="J114" t="str">
            <v>DCPS</v>
          </cell>
          <cell r="K114">
            <v>513</v>
          </cell>
          <cell r="L114">
            <v>509</v>
          </cell>
          <cell r="O114">
            <v>86.53</v>
          </cell>
          <cell r="P114">
            <v>0.17</v>
          </cell>
          <cell r="Q114">
            <v>15.27</v>
          </cell>
          <cell r="R114">
            <v>0.03</v>
          </cell>
          <cell r="S114">
            <v>0.81</v>
          </cell>
          <cell r="T114">
            <v>412.29</v>
          </cell>
          <cell r="U114">
            <v>7.0000000000000007E-2</v>
          </cell>
          <cell r="V114">
            <v>35.630000000000003</v>
          </cell>
          <cell r="W114">
            <v>0.08</v>
          </cell>
          <cell r="X114">
            <v>40.72</v>
          </cell>
          <cell r="Y114">
            <v>0.01</v>
          </cell>
          <cell r="Z114">
            <v>5.09</v>
          </cell>
          <cell r="AA114">
            <v>0.03</v>
          </cell>
          <cell r="AB114">
            <v>15.27</v>
          </cell>
          <cell r="AF114">
            <v>0.46168958742632615</v>
          </cell>
          <cell r="AG114">
            <v>235</v>
          </cell>
          <cell r="AH114">
            <v>0.27</v>
          </cell>
          <cell r="AJ114" t="str">
            <v>Elem</v>
          </cell>
          <cell r="AK114" t="str">
            <v>PS</v>
          </cell>
          <cell r="AL114">
            <v>5</v>
          </cell>
          <cell r="AO114">
            <v>0.91999999999999993</v>
          </cell>
        </row>
        <row r="115">
          <cell r="C115">
            <v>463</v>
          </cell>
          <cell r="D115" t="str">
            <v>2018</v>
          </cell>
          <cell r="E115">
            <v>3</v>
          </cell>
          <cell r="F115" t="str">
            <v>20016</v>
          </cell>
          <cell r="G115">
            <v>11</v>
          </cell>
          <cell r="J115" t="str">
            <v>DCPS</v>
          </cell>
          <cell r="K115">
            <v>1840</v>
          </cell>
          <cell r="L115">
            <v>1825</v>
          </cell>
          <cell r="O115">
            <v>200.75</v>
          </cell>
          <cell r="P115">
            <v>0.11</v>
          </cell>
          <cell r="Q115">
            <v>164.25</v>
          </cell>
          <cell r="R115">
            <v>0.09</v>
          </cell>
          <cell r="S115">
            <v>0.32</v>
          </cell>
          <cell r="T115">
            <v>584</v>
          </cell>
          <cell r="U115">
            <v>0.22</v>
          </cell>
          <cell r="V115">
            <v>401.5</v>
          </cell>
          <cell r="W115">
            <v>0.34</v>
          </cell>
          <cell r="X115">
            <v>620.5</v>
          </cell>
          <cell r="Y115">
            <v>0.06</v>
          </cell>
          <cell r="Z115">
            <v>109.5</v>
          </cell>
          <cell r="AA115">
            <v>0.05</v>
          </cell>
          <cell r="AB115">
            <v>91.25</v>
          </cell>
          <cell r="AF115">
            <v>0.25972602739726025</v>
          </cell>
          <cell r="AG115">
            <v>473.99999999999994</v>
          </cell>
          <cell r="AH115">
            <v>0.59</v>
          </cell>
          <cell r="AJ115" t="str">
            <v>SHS</v>
          </cell>
          <cell r="AK115">
            <v>9</v>
          </cell>
          <cell r="AL115">
            <v>12</v>
          </cell>
          <cell r="AO115">
            <v>0.65</v>
          </cell>
        </row>
        <row r="116">
          <cell r="C116">
            <v>464</v>
          </cell>
          <cell r="D116" t="str">
            <v>2018</v>
          </cell>
          <cell r="E116">
            <v>7</v>
          </cell>
          <cell r="F116" t="str">
            <v>20019</v>
          </cell>
          <cell r="G116">
            <v>31</v>
          </cell>
          <cell r="I116" t="str">
            <v>x</v>
          </cell>
          <cell r="J116" t="str">
            <v>DCPS</v>
          </cell>
          <cell r="K116">
            <v>1000</v>
          </cell>
          <cell r="L116">
            <v>484</v>
          </cell>
          <cell r="O116">
            <v>125.84</v>
          </cell>
          <cell r="P116">
            <v>0.26</v>
          </cell>
          <cell r="Q116">
            <v>43.559999999999995</v>
          </cell>
          <cell r="R116">
            <v>0.09</v>
          </cell>
          <cell r="S116">
            <v>0.98</v>
          </cell>
          <cell r="T116">
            <v>474.32</v>
          </cell>
          <cell r="U116">
            <v>0.01</v>
          </cell>
          <cell r="V116">
            <v>4.84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F116">
            <v>0.70867768595041325</v>
          </cell>
          <cell r="AG116">
            <v>343</v>
          </cell>
          <cell r="AH116">
            <v>0.73</v>
          </cell>
          <cell r="AJ116" t="str">
            <v>SHS</v>
          </cell>
          <cell r="AK116">
            <v>9</v>
          </cell>
          <cell r="AL116">
            <v>12</v>
          </cell>
          <cell r="AO116">
            <v>0.98999999999999988</v>
          </cell>
        </row>
        <row r="117">
          <cell r="C117">
            <v>861</v>
          </cell>
          <cell r="D117" t="str">
            <v>2018</v>
          </cell>
          <cell r="E117" t="str">
            <v>C</v>
          </cell>
          <cell r="G117" t="str">
            <v>C</v>
          </cell>
          <cell r="J117" t="str">
            <v>DCPS</v>
          </cell>
          <cell r="K117" t="str">
            <v>N/A</v>
          </cell>
          <cell r="L117">
            <v>52</v>
          </cell>
          <cell r="O117">
            <v>31.2</v>
          </cell>
          <cell r="P117">
            <v>0.6</v>
          </cell>
          <cell r="Q117">
            <v>3.12</v>
          </cell>
          <cell r="R117">
            <v>0.06</v>
          </cell>
          <cell r="S117">
            <v>0.9</v>
          </cell>
          <cell r="T117">
            <v>46.800000000000004</v>
          </cell>
          <cell r="U117">
            <v>0.1</v>
          </cell>
          <cell r="V117">
            <v>5.2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F117">
            <v>0</v>
          </cell>
          <cell r="AG117">
            <v>0</v>
          </cell>
          <cell r="AJ117" t="str">
            <v>Alt</v>
          </cell>
          <cell r="AK117">
            <v>0</v>
          </cell>
          <cell r="AL117">
            <v>0</v>
          </cell>
          <cell r="AO117">
            <v>1.0000000000000002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9010A-E6EA-46F8-A143-D0632554EBC0}">
  <dimension ref="A1:H122"/>
  <sheetViews>
    <sheetView tabSelected="1" zoomScale="80" zoomScaleNormal="80"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A17" sqref="A17"/>
    </sheetView>
  </sheetViews>
  <sheetFormatPr defaultColWidth="12.09765625" defaultRowHeight="15.6" x14ac:dyDescent="0.3"/>
  <cols>
    <col min="1" max="1" width="26.5" style="1" customWidth="1"/>
    <col min="2" max="2" width="6.19921875" style="2" customWidth="1"/>
    <col min="3" max="3" width="10.3984375" style="15" customWidth="1"/>
    <col min="4" max="4" width="7.09765625" style="15" customWidth="1"/>
    <col min="5" max="5" width="13.19921875" style="4" customWidth="1"/>
    <col min="6" max="6" width="12.19921875" style="4" customWidth="1"/>
    <col min="7" max="7" width="11.09765625" style="9" customWidth="1"/>
    <col min="8" max="16384" width="12.09765625" style="9"/>
  </cols>
  <sheetData>
    <row r="1" spans="1:8" s="3" customFormat="1" ht="31.2" x14ac:dyDescent="0.3">
      <c r="A1" s="16" t="s">
        <v>2</v>
      </c>
      <c r="B1" s="16" t="s">
        <v>0</v>
      </c>
      <c r="C1" s="16" t="s">
        <v>3</v>
      </c>
      <c r="D1" s="16" t="s">
        <v>123</v>
      </c>
      <c r="E1" s="25" t="s">
        <v>134</v>
      </c>
      <c r="F1" s="25" t="s">
        <v>143</v>
      </c>
      <c r="G1" s="16" t="s">
        <v>148</v>
      </c>
    </row>
    <row r="2" spans="1:8" x14ac:dyDescent="0.3">
      <c r="A2" s="24" t="s">
        <v>5</v>
      </c>
      <c r="B2" s="20">
        <v>7</v>
      </c>
      <c r="C2" s="21">
        <v>244</v>
      </c>
      <c r="D2" s="22">
        <v>0.90992956429595462</v>
      </c>
      <c r="E2" s="4">
        <v>128197.12107308069</v>
      </c>
      <c r="F2" s="4">
        <v>-75129.766044767108</v>
      </c>
      <c r="G2" s="27">
        <f>F2/109114</f>
        <v>-0.68854378031019947</v>
      </c>
      <c r="H2" s="11"/>
    </row>
    <row r="3" spans="1:8" x14ac:dyDescent="0.3">
      <c r="A3" s="24" t="s">
        <v>6</v>
      </c>
      <c r="B3" s="20">
        <v>6</v>
      </c>
      <c r="C3" s="21">
        <v>342</v>
      </c>
      <c r="D3" s="22">
        <v>0.74080253467482349</v>
      </c>
      <c r="E3" s="4">
        <v>250547.557517807</v>
      </c>
      <c r="F3" s="4">
        <v>-7104.2046124031767</v>
      </c>
      <c r="G3" s="27">
        <f t="shared" ref="G3:G66" si="0">F3/109114</f>
        <v>-6.5108094400381039E-2</v>
      </c>
      <c r="H3" s="11"/>
    </row>
    <row r="4" spans="1:8" x14ac:dyDescent="0.3">
      <c r="A4" s="24" t="s">
        <v>7</v>
      </c>
      <c r="B4" s="20">
        <v>8</v>
      </c>
      <c r="C4" s="21">
        <v>266</v>
      </c>
      <c r="D4" s="22">
        <v>0.95386112339672702</v>
      </c>
      <c r="E4" s="4">
        <v>-319685.22084794194</v>
      </c>
      <c r="F4" s="4">
        <v>-1269016.8986494327</v>
      </c>
      <c r="G4" s="27">
        <f t="shared" si="0"/>
        <v>-11.630193180063353</v>
      </c>
      <c r="H4" s="11"/>
    </row>
    <row r="5" spans="1:8" x14ac:dyDescent="0.3">
      <c r="A5" s="24" t="s">
        <v>8</v>
      </c>
      <c r="B5" s="20">
        <v>8</v>
      </c>
      <c r="C5" s="21">
        <v>568</v>
      </c>
      <c r="D5" s="22">
        <v>0.90594335242222568</v>
      </c>
      <c r="E5" s="4">
        <v>-165089.37478662096</v>
      </c>
      <c r="F5" s="4">
        <v>-1374554.4200527053</v>
      </c>
      <c r="G5" s="27">
        <f t="shared" si="0"/>
        <v>-12.597415730820108</v>
      </c>
      <c r="H5" s="11"/>
    </row>
    <row r="6" spans="1:8" x14ac:dyDescent="0.3">
      <c r="A6" s="24" t="s">
        <v>9</v>
      </c>
      <c r="B6" s="20">
        <v>8</v>
      </c>
      <c r="C6" s="21">
        <v>478</v>
      </c>
      <c r="D6" s="22">
        <v>0</v>
      </c>
      <c r="E6" s="4">
        <v>625477.79654133879</v>
      </c>
      <c r="F6" s="4">
        <v>81048.944599765353</v>
      </c>
      <c r="G6" s="27">
        <f t="shared" si="0"/>
        <v>0.74279143464418274</v>
      </c>
      <c r="H6" s="11"/>
    </row>
    <row r="7" spans="1:8" x14ac:dyDescent="0.3">
      <c r="A7" s="24" t="s">
        <v>10</v>
      </c>
      <c r="B7" s="20">
        <v>1</v>
      </c>
      <c r="C7" s="21">
        <v>600</v>
      </c>
      <c r="D7" s="22">
        <v>0.3837773608505316</v>
      </c>
      <c r="E7" s="4">
        <v>652481.32218660973</v>
      </c>
      <c r="F7" s="4">
        <v>189615.59876037575</v>
      </c>
      <c r="G7" s="27">
        <f t="shared" si="0"/>
        <v>1.7377751595613373</v>
      </c>
      <c r="H7" s="11"/>
    </row>
    <row r="8" spans="1:8" x14ac:dyDescent="0.3">
      <c r="A8" s="24" t="s">
        <v>11</v>
      </c>
      <c r="B8" s="20">
        <v>7</v>
      </c>
      <c r="C8" s="21">
        <v>150</v>
      </c>
      <c r="D8" s="22">
        <v>0.52666666666666662</v>
      </c>
      <c r="E8" s="4">
        <v>3291941.8200000003</v>
      </c>
      <c r="F8" s="4" t="s">
        <v>12</v>
      </c>
      <c r="G8" s="4">
        <v>-73886.320293691009</v>
      </c>
      <c r="H8" s="11"/>
    </row>
    <row r="9" spans="1:8" x14ac:dyDescent="0.3">
      <c r="A9" s="24" t="s">
        <v>13</v>
      </c>
      <c r="B9" s="20">
        <v>4</v>
      </c>
      <c r="C9" s="21">
        <v>600</v>
      </c>
      <c r="D9" s="22">
        <v>0.51743589743589746</v>
      </c>
      <c r="E9" s="4">
        <v>257217.92365237325</v>
      </c>
      <c r="F9" s="4">
        <v>-73886.320293691009</v>
      </c>
      <c r="G9" s="27">
        <f t="shared" si="0"/>
        <v>-0.67714793971159526</v>
      </c>
      <c r="H9" s="11"/>
    </row>
    <row r="10" spans="1:8" x14ac:dyDescent="0.3">
      <c r="A10" s="24" t="s">
        <v>14</v>
      </c>
      <c r="B10" s="20">
        <v>7</v>
      </c>
      <c r="C10" s="21">
        <v>483</v>
      </c>
      <c r="D10" s="22">
        <v>0.5905326557500471</v>
      </c>
      <c r="E10" s="4">
        <v>272711.33990508225</v>
      </c>
      <c r="F10" s="4">
        <v>-51838.121602053754</v>
      </c>
      <c r="G10" s="27">
        <f t="shared" si="0"/>
        <v>-0.47508222228177643</v>
      </c>
    </row>
    <row r="11" spans="1:8" x14ac:dyDescent="0.3">
      <c r="A11" s="24" t="s">
        <v>15</v>
      </c>
      <c r="B11" s="20">
        <v>1</v>
      </c>
      <c r="C11" s="21">
        <v>505</v>
      </c>
      <c r="D11" s="22">
        <v>0.26816669371855217</v>
      </c>
      <c r="E11" s="4">
        <v>350496.38436176348</v>
      </c>
      <c r="F11" s="4">
        <v>-30317.504928832874</v>
      </c>
      <c r="G11" s="27">
        <f t="shared" si="0"/>
        <v>-0.27785164991506933</v>
      </c>
    </row>
    <row r="12" spans="1:8" x14ac:dyDescent="0.3">
      <c r="A12" s="24" t="s">
        <v>16</v>
      </c>
      <c r="B12" s="20">
        <v>6</v>
      </c>
      <c r="C12" s="21">
        <v>452</v>
      </c>
      <c r="D12" s="22">
        <v>9.5914234139039323E-2</v>
      </c>
      <c r="E12" s="4">
        <v>263811.48578323983</v>
      </c>
      <c r="F12" s="4">
        <v>6806.7251382013783</v>
      </c>
      <c r="G12" s="27">
        <f t="shared" si="0"/>
        <v>6.2381776290864402E-2</v>
      </c>
    </row>
    <row r="13" spans="1:8" x14ac:dyDescent="0.3">
      <c r="A13" s="24" t="s">
        <v>135</v>
      </c>
      <c r="B13" s="20">
        <v>4</v>
      </c>
      <c r="C13" s="21">
        <v>675</v>
      </c>
      <c r="D13" s="22">
        <v>0.54145892084978375</v>
      </c>
      <c r="E13" s="4">
        <v>662881.18290585838</v>
      </c>
      <c r="F13" s="4">
        <v>41362.341805579141</v>
      </c>
      <c r="G13" s="27">
        <f t="shared" si="0"/>
        <v>0.37907456243542664</v>
      </c>
    </row>
    <row r="14" spans="1:8" x14ac:dyDescent="0.3">
      <c r="A14" s="24" t="s">
        <v>17</v>
      </c>
      <c r="B14" s="20">
        <v>5</v>
      </c>
      <c r="C14" s="21">
        <v>311</v>
      </c>
      <c r="D14" s="22">
        <v>0.56570726478968969</v>
      </c>
      <c r="E14" s="4">
        <v>1095248.1381097795</v>
      </c>
      <c r="F14" s="4">
        <v>620884.67568324367</v>
      </c>
      <c r="G14" s="27">
        <f t="shared" si="0"/>
        <v>5.6902384266294304</v>
      </c>
    </row>
    <row r="15" spans="1:8" x14ac:dyDescent="0.3">
      <c r="A15" s="24" t="s">
        <v>18</v>
      </c>
      <c r="B15" s="20">
        <v>5</v>
      </c>
      <c r="C15" s="21">
        <v>405</v>
      </c>
      <c r="D15" s="22">
        <v>0.77253477105797785</v>
      </c>
      <c r="E15" s="4">
        <v>1013204.9916755389</v>
      </c>
      <c r="F15" s="4">
        <v>600102.17401372269</v>
      </c>
      <c r="G15" s="27">
        <f t="shared" si="0"/>
        <v>5.4997724766182401</v>
      </c>
    </row>
    <row r="16" spans="1:8" x14ac:dyDescent="0.3">
      <c r="A16" s="24" t="s">
        <v>136</v>
      </c>
      <c r="B16" s="20">
        <v>1</v>
      </c>
      <c r="C16" s="21">
        <v>444</v>
      </c>
      <c r="D16" s="22">
        <v>0.53915453915453915</v>
      </c>
      <c r="E16" s="4">
        <v>384687.05639223196</v>
      </c>
      <c r="F16" s="4">
        <v>38859.11985731218</v>
      </c>
      <c r="G16" s="27">
        <f t="shared" si="0"/>
        <v>0.35613321716106255</v>
      </c>
    </row>
    <row r="17" spans="1:7" x14ac:dyDescent="0.3">
      <c r="A17" s="24" t="s">
        <v>19</v>
      </c>
      <c r="B17" s="20">
        <v>5</v>
      </c>
      <c r="C17" s="21">
        <v>256</v>
      </c>
      <c r="D17" s="22">
        <v>0.53823806532663321</v>
      </c>
      <c r="E17" s="4">
        <v>613714.82191111427</v>
      </c>
      <c r="F17" s="4">
        <v>399466.5866428134</v>
      </c>
      <c r="G17" s="27">
        <f t="shared" si="0"/>
        <v>3.6610021321078268</v>
      </c>
    </row>
    <row r="18" spans="1:7" x14ac:dyDescent="0.3">
      <c r="A18" s="24" t="s">
        <v>20</v>
      </c>
      <c r="B18" s="20">
        <v>5</v>
      </c>
      <c r="C18" s="21">
        <v>271</v>
      </c>
      <c r="D18" s="22">
        <v>0.51634744918877762</v>
      </c>
      <c r="E18" s="4">
        <v>-49320.087933816016</v>
      </c>
      <c r="F18" s="4">
        <v>-281681.77591700386</v>
      </c>
      <c r="G18" s="27">
        <f t="shared" si="0"/>
        <v>-2.5815365206756589</v>
      </c>
    </row>
    <row r="19" spans="1:7" x14ac:dyDescent="0.3">
      <c r="A19" s="24" t="s">
        <v>21</v>
      </c>
      <c r="B19" s="20">
        <v>7</v>
      </c>
      <c r="C19" s="21">
        <v>296</v>
      </c>
      <c r="D19" s="22">
        <v>0.74990319832726704</v>
      </c>
      <c r="E19" s="4">
        <v>-158480.41725533595</v>
      </c>
      <c r="F19" s="4">
        <v>-420371.45387465414</v>
      </c>
      <c r="G19" s="27">
        <f t="shared" si="0"/>
        <v>-3.8525895290673438</v>
      </c>
    </row>
    <row r="20" spans="1:7" x14ac:dyDescent="0.3">
      <c r="A20" s="24" t="s">
        <v>22</v>
      </c>
      <c r="B20" s="20">
        <v>7</v>
      </c>
      <c r="C20" s="21">
        <v>220</v>
      </c>
      <c r="D20" s="22">
        <v>0.84090909090909094</v>
      </c>
      <c r="E20" s="4">
        <v>-165309.13832202833</v>
      </c>
      <c r="F20" s="4">
        <v>-431681.52444281848</v>
      </c>
      <c r="G20" s="27">
        <f t="shared" si="0"/>
        <v>-3.9562432359075688</v>
      </c>
    </row>
    <row r="21" spans="1:7" x14ac:dyDescent="0.3">
      <c r="A21" s="24" t="s">
        <v>137</v>
      </c>
      <c r="B21" s="20">
        <v>6</v>
      </c>
      <c r="C21" s="21">
        <v>378</v>
      </c>
      <c r="D21" s="22">
        <v>0.1693121693121693</v>
      </c>
      <c r="E21" s="4">
        <v>1061398.0254562469</v>
      </c>
      <c r="F21" s="4">
        <v>691190.60318362992</v>
      </c>
      <c r="G21" s="27">
        <f t="shared" si="0"/>
        <v>6.3345730445555102</v>
      </c>
    </row>
    <row r="22" spans="1:7" x14ac:dyDescent="0.3">
      <c r="A22" s="24" t="s">
        <v>24</v>
      </c>
      <c r="B22" s="20">
        <v>1</v>
      </c>
      <c r="C22" s="21">
        <v>757</v>
      </c>
      <c r="D22" s="22">
        <v>0.83161772754330743</v>
      </c>
      <c r="E22" s="4">
        <v>1156404.8567734919</v>
      </c>
      <c r="F22" s="4">
        <v>-231093.20521027595</v>
      </c>
      <c r="G22" s="27">
        <f t="shared" si="0"/>
        <v>-2.1179060909716072</v>
      </c>
    </row>
    <row r="23" spans="1:7" x14ac:dyDescent="0.3">
      <c r="A23" s="24" t="s">
        <v>25</v>
      </c>
      <c r="B23" s="20">
        <v>1</v>
      </c>
      <c r="C23" s="21">
        <v>300</v>
      </c>
      <c r="D23" s="22">
        <v>0.51486238532110085</v>
      </c>
      <c r="E23" s="4">
        <v>152118.00982603617</v>
      </c>
      <c r="F23" s="4">
        <v>-96904.663123069331</v>
      </c>
      <c r="G23" s="27">
        <f t="shared" si="0"/>
        <v>-0.8881047631199418</v>
      </c>
    </row>
    <row r="24" spans="1:7" x14ac:dyDescent="0.3">
      <c r="A24" s="24" t="s">
        <v>26</v>
      </c>
      <c r="B24" s="20">
        <v>1</v>
      </c>
      <c r="C24" s="21">
        <v>1372</v>
      </c>
      <c r="D24" s="22">
        <v>0.64909129178067626</v>
      </c>
      <c r="E24" s="4">
        <v>1828032.2826361246</v>
      </c>
      <c r="F24" s="4">
        <v>468164.1650262028</v>
      </c>
      <c r="G24" s="27">
        <f t="shared" si="0"/>
        <v>4.2905966697784228</v>
      </c>
    </row>
    <row r="25" spans="1:7" x14ac:dyDescent="0.3">
      <c r="A25" s="24" t="s">
        <v>27</v>
      </c>
      <c r="B25" s="20">
        <v>4</v>
      </c>
      <c r="C25" s="21">
        <v>400</v>
      </c>
      <c r="D25" s="22">
        <v>0.84879781420765033</v>
      </c>
      <c r="E25" s="4">
        <v>1117297.027917007</v>
      </c>
      <c r="F25" s="4">
        <v>493193.70877464674</v>
      </c>
      <c r="G25" s="27">
        <f t="shared" si="0"/>
        <v>4.5199856001488969</v>
      </c>
    </row>
    <row r="26" spans="1:7" x14ac:dyDescent="0.3">
      <c r="A26" s="24" t="s">
        <v>28</v>
      </c>
      <c r="B26" s="20">
        <v>3</v>
      </c>
      <c r="C26" s="21">
        <v>1530</v>
      </c>
      <c r="D26" s="22">
        <v>9.0097100633116614E-2</v>
      </c>
      <c r="E26" s="4">
        <v>894811</v>
      </c>
      <c r="F26" s="4">
        <v>-122614.56312718429</v>
      </c>
      <c r="G26" s="27">
        <f t="shared" si="0"/>
        <v>-1.1237289726999677</v>
      </c>
    </row>
    <row r="27" spans="1:7" x14ac:dyDescent="0.3">
      <c r="A27" s="24" t="s">
        <v>29</v>
      </c>
      <c r="B27" s="20">
        <v>4</v>
      </c>
      <c r="C27" s="21">
        <v>476</v>
      </c>
      <c r="D27" s="22">
        <v>0.47329899701816208</v>
      </c>
      <c r="E27" s="4">
        <v>538116.19826937001</v>
      </c>
      <c r="F27" s="4">
        <v>94190.646750221029</v>
      </c>
      <c r="G27" s="27">
        <f t="shared" si="0"/>
        <v>0.8632315445334332</v>
      </c>
    </row>
    <row r="28" spans="1:7" x14ac:dyDescent="0.3">
      <c r="A28" s="24" t="s">
        <v>30</v>
      </c>
      <c r="B28" s="20">
        <v>7</v>
      </c>
      <c r="C28" s="21">
        <v>228</v>
      </c>
      <c r="D28" s="22">
        <v>0.79452227691530997</v>
      </c>
      <c r="E28" s="4">
        <v>-43964.260949023534</v>
      </c>
      <c r="F28" s="4">
        <v>-245620.44632087881</v>
      </c>
      <c r="G28" s="27">
        <f t="shared" si="0"/>
        <v>-2.2510442869006617</v>
      </c>
    </row>
    <row r="29" spans="1:7" x14ac:dyDescent="0.3">
      <c r="A29" s="24" t="s">
        <v>31</v>
      </c>
      <c r="B29" s="20">
        <v>5</v>
      </c>
      <c r="C29" s="21">
        <v>730</v>
      </c>
      <c r="D29" s="22">
        <v>0.77471022128556377</v>
      </c>
      <c r="E29" s="4">
        <v>1539348.4330378491</v>
      </c>
      <c r="F29" s="4">
        <v>583103.40143350884</v>
      </c>
      <c r="G29" s="27">
        <f t="shared" si="0"/>
        <v>5.3439833699938486</v>
      </c>
    </row>
    <row r="30" spans="1:7" x14ac:dyDescent="0.3">
      <c r="A30" s="24" t="s">
        <v>32</v>
      </c>
      <c r="B30" s="20">
        <v>6</v>
      </c>
      <c r="C30" s="21">
        <v>754</v>
      </c>
      <c r="D30" s="22">
        <v>0.73903997954683454</v>
      </c>
      <c r="E30" s="4">
        <v>1590724.111763956</v>
      </c>
      <c r="F30" s="4">
        <v>580876.23822263815</v>
      </c>
      <c r="G30" s="27">
        <f t="shared" si="0"/>
        <v>5.3235720276283347</v>
      </c>
    </row>
    <row r="31" spans="1:7" x14ac:dyDescent="0.3">
      <c r="A31" s="24" t="s">
        <v>33</v>
      </c>
      <c r="B31" s="20">
        <v>3</v>
      </c>
      <c r="C31" s="21">
        <v>471</v>
      </c>
      <c r="D31" s="22">
        <v>7.1517779086156752E-2</v>
      </c>
      <c r="E31" s="4">
        <v>592719.7323193578</v>
      </c>
      <c r="F31" s="4">
        <v>146284.80663486104</v>
      </c>
      <c r="G31" s="27">
        <f t="shared" si="0"/>
        <v>1.3406602877253244</v>
      </c>
    </row>
    <row r="32" spans="1:7" x14ac:dyDescent="0.3">
      <c r="A32" s="24" t="s">
        <v>34</v>
      </c>
      <c r="B32" s="20">
        <v>6</v>
      </c>
      <c r="C32" s="21">
        <v>251</v>
      </c>
      <c r="D32" s="22">
        <v>0.7282004059234759</v>
      </c>
      <c r="E32" s="4">
        <v>849815.57022901345</v>
      </c>
      <c r="F32" s="4">
        <v>303347.96753835399</v>
      </c>
      <c r="G32" s="27">
        <f t="shared" si="0"/>
        <v>2.7801012476708213</v>
      </c>
    </row>
    <row r="33" spans="1:7" x14ac:dyDescent="0.3">
      <c r="A33" s="24" t="s">
        <v>35</v>
      </c>
      <c r="B33" s="20">
        <v>2</v>
      </c>
      <c r="C33" s="21">
        <v>572</v>
      </c>
      <c r="D33" s="22">
        <v>0.31647422345096765</v>
      </c>
      <c r="E33" s="4">
        <v>-1857884.7682049014</v>
      </c>
      <c r="F33" s="4">
        <v>-2532495.1543257041</v>
      </c>
      <c r="G33" s="27">
        <f t="shared" si="0"/>
        <v>-23.209626210437744</v>
      </c>
    </row>
    <row r="34" spans="1:7" ht="16.5" customHeight="1" x14ac:dyDescent="0.3">
      <c r="A34" s="24" t="s">
        <v>36</v>
      </c>
      <c r="B34" s="20">
        <v>8</v>
      </c>
      <c r="C34" s="21">
        <v>493</v>
      </c>
      <c r="D34" s="22">
        <v>0.70811359026369158</v>
      </c>
      <c r="E34" s="4">
        <v>-1055701.0284976671</v>
      </c>
      <c r="F34" s="4">
        <v>-1421004.479364777</v>
      </c>
      <c r="G34" s="27">
        <f t="shared" si="0"/>
        <v>-13.023117834235542</v>
      </c>
    </row>
    <row r="35" spans="1:7" x14ac:dyDescent="0.3">
      <c r="A35" s="24" t="s">
        <v>37</v>
      </c>
      <c r="B35" s="20">
        <v>8</v>
      </c>
      <c r="C35" s="21">
        <v>286</v>
      </c>
      <c r="D35" s="22">
        <v>0.86533736533736538</v>
      </c>
      <c r="E35" s="4">
        <v>-503001.92208594596</v>
      </c>
      <c r="F35" s="4">
        <v>-720582.8678604723</v>
      </c>
      <c r="G35" s="27">
        <f t="shared" si="0"/>
        <v>-6.6039451203371913</v>
      </c>
    </row>
    <row r="36" spans="1:7" x14ac:dyDescent="0.3">
      <c r="A36" s="24" t="s">
        <v>38</v>
      </c>
      <c r="B36" s="20">
        <v>2</v>
      </c>
      <c r="C36" s="21">
        <v>284</v>
      </c>
      <c r="D36" s="22">
        <v>0.49424323720098368</v>
      </c>
      <c r="E36" s="4">
        <v>309151.35955699254</v>
      </c>
      <c r="F36" s="4">
        <v>61104.94831865374</v>
      </c>
      <c r="G36" s="27">
        <f t="shared" si="0"/>
        <v>0.56001015743766835</v>
      </c>
    </row>
    <row r="37" spans="1:7" x14ac:dyDescent="0.3">
      <c r="A37" s="24" t="s">
        <v>39</v>
      </c>
      <c r="B37" s="20">
        <v>1</v>
      </c>
      <c r="C37" s="21">
        <v>395</v>
      </c>
      <c r="D37" s="22">
        <v>0.57633662794058149</v>
      </c>
      <c r="E37" s="4">
        <v>-462362.19038024917</v>
      </c>
      <c r="F37" s="4">
        <v>-763608.55541291833</v>
      </c>
      <c r="G37" s="27">
        <f t="shared" si="0"/>
        <v>-6.9982637921157531</v>
      </c>
    </row>
    <row r="38" spans="1:7" x14ac:dyDescent="0.3">
      <c r="A38" s="24" t="s">
        <v>40</v>
      </c>
      <c r="B38" s="20">
        <v>2</v>
      </c>
      <c r="C38" s="21">
        <v>482</v>
      </c>
      <c r="D38" s="22">
        <v>0.23797673603963757</v>
      </c>
      <c r="E38" s="4">
        <v>923308.61588953529</v>
      </c>
      <c r="F38" s="4">
        <v>460178.50613757595</v>
      </c>
      <c r="G38" s="27">
        <f t="shared" si="0"/>
        <v>4.217410287750206</v>
      </c>
    </row>
    <row r="39" spans="1:7" x14ac:dyDescent="0.3">
      <c r="A39" s="24" t="s">
        <v>41</v>
      </c>
      <c r="B39" s="20">
        <v>8</v>
      </c>
      <c r="C39" s="21">
        <v>353</v>
      </c>
      <c r="D39" s="22">
        <v>0.89386156524113458</v>
      </c>
      <c r="E39" s="4">
        <v>-132978.18189876527</v>
      </c>
      <c r="F39" s="4">
        <v>-764463.4350298522</v>
      </c>
      <c r="G39" s="27">
        <f t="shared" si="0"/>
        <v>-7.0060985302514087</v>
      </c>
    </row>
    <row r="40" spans="1:7" x14ac:dyDescent="0.3">
      <c r="A40" s="24" t="s">
        <v>42</v>
      </c>
      <c r="B40" s="20">
        <v>3</v>
      </c>
      <c r="C40" s="21">
        <v>342</v>
      </c>
      <c r="D40" s="22">
        <v>0.11232483725035861</v>
      </c>
      <c r="E40" s="4">
        <v>494142.82633678336</v>
      </c>
      <c r="F40" s="4">
        <v>233372.91373438854</v>
      </c>
      <c r="G40" s="27">
        <f t="shared" si="0"/>
        <v>2.1387989967775769</v>
      </c>
    </row>
    <row r="41" spans="1:7" x14ac:dyDescent="0.3">
      <c r="A41" s="24" t="s">
        <v>43</v>
      </c>
      <c r="B41" s="20">
        <v>8</v>
      </c>
      <c r="C41" s="21">
        <v>339</v>
      </c>
      <c r="D41" s="22">
        <v>0.98230088495575218</v>
      </c>
      <c r="E41" s="4">
        <v>-985066.93112886883</v>
      </c>
      <c r="F41" s="4">
        <v>-1312729.2362264777</v>
      </c>
      <c r="G41" s="27">
        <f t="shared" si="0"/>
        <v>-12.030804811724231</v>
      </c>
    </row>
    <row r="42" spans="1:7" x14ac:dyDescent="0.3">
      <c r="A42" s="24" t="s">
        <v>44</v>
      </c>
      <c r="B42" s="20">
        <v>7</v>
      </c>
      <c r="C42" s="21">
        <v>256</v>
      </c>
      <c r="D42" s="22">
        <v>0.82108575085324231</v>
      </c>
      <c r="E42" s="4">
        <v>264547.19316819683</v>
      </c>
      <c r="F42" s="4">
        <v>-25198.423033235595</v>
      </c>
      <c r="G42" s="27">
        <f t="shared" si="0"/>
        <v>-0.23093666287768383</v>
      </c>
    </row>
    <row r="43" spans="1:7" x14ac:dyDescent="0.3">
      <c r="A43" s="24" t="s">
        <v>45</v>
      </c>
      <c r="B43" s="20">
        <v>2</v>
      </c>
      <c r="C43" s="21">
        <v>371</v>
      </c>
      <c r="D43" s="22">
        <v>0.1078167115902965</v>
      </c>
      <c r="E43" s="4">
        <v>133024.42866003327</v>
      </c>
      <c r="F43" s="4">
        <v>-147904.73816632479</v>
      </c>
      <c r="G43" s="27">
        <f t="shared" si="0"/>
        <v>-1.3555065176450758</v>
      </c>
    </row>
    <row r="44" spans="1:7" x14ac:dyDescent="0.3">
      <c r="A44" s="24" t="s">
        <v>46</v>
      </c>
      <c r="B44" s="20">
        <v>7</v>
      </c>
      <c r="C44" s="21">
        <v>32</v>
      </c>
      <c r="D44" s="22">
        <v>0</v>
      </c>
      <c r="E44" s="4">
        <v>-63612.841267133132</v>
      </c>
      <c r="F44" s="4">
        <v>-105032.22402311908</v>
      </c>
      <c r="G44" s="27">
        <f t="shared" si="0"/>
        <v>-0.96259163831514816</v>
      </c>
    </row>
    <row r="45" spans="1:7" x14ac:dyDescent="0.3">
      <c r="A45" s="24" t="s">
        <v>47</v>
      </c>
      <c r="B45" s="20">
        <v>6</v>
      </c>
      <c r="C45" s="21">
        <v>469</v>
      </c>
      <c r="D45" s="22">
        <v>0.4967177610261404</v>
      </c>
      <c r="E45" s="4">
        <v>164477.85237780306</v>
      </c>
      <c r="F45" s="4">
        <v>-217387.25045429636</v>
      </c>
      <c r="G45" s="27">
        <f t="shared" si="0"/>
        <v>-1.9922947601068273</v>
      </c>
    </row>
    <row r="46" spans="1:7" x14ac:dyDescent="0.3">
      <c r="A46" s="24" t="s">
        <v>48</v>
      </c>
      <c r="B46" s="20">
        <v>3</v>
      </c>
      <c r="C46" s="21">
        <v>743</v>
      </c>
      <c r="D46" s="22">
        <v>2.873522843240206E-2</v>
      </c>
      <c r="E46" s="4">
        <v>648197.00000000186</v>
      </c>
      <c r="F46" s="4">
        <v>257575.19100423157</v>
      </c>
      <c r="G46" s="27">
        <f t="shared" si="0"/>
        <v>2.3606062558812946</v>
      </c>
    </row>
    <row r="47" spans="1:7" x14ac:dyDescent="0.3">
      <c r="A47" s="24" t="s">
        <v>116</v>
      </c>
      <c r="B47" s="20">
        <v>6</v>
      </c>
      <c r="C47" s="21">
        <v>349</v>
      </c>
      <c r="D47" s="22">
        <v>0.64049357611609203</v>
      </c>
      <c r="E47" s="4">
        <v>467095.57633702643</v>
      </c>
      <c r="F47" s="4">
        <v>-23765.075355474837</v>
      </c>
      <c r="G47" s="27">
        <f t="shared" si="0"/>
        <v>-0.21780042300231719</v>
      </c>
    </row>
    <row r="48" spans="1:7" x14ac:dyDescent="0.3">
      <c r="A48" s="24" t="s">
        <v>49</v>
      </c>
      <c r="B48" s="20">
        <v>8</v>
      </c>
      <c r="C48" s="21">
        <v>295</v>
      </c>
      <c r="D48" s="22">
        <v>0.91067866359768435</v>
      </c>
      <c r="E48" s="4">
        <v>7729.8633535122499</v>
      </c>
      <c r="F48" s="4">
        <v>-421561.63551461976</v>
      </c>
      <c r="G48" s="27">
        <f t="shared" si="0"/>
        <v>-3.8634972186394023</v>
      </c>
    </row>
    <row r="49" spans="1:7" x14ac:dyDescent="0.3">
      <c r="A49" s="24" t="s">
        <v>50</v>
      </c>
      <c r="B49" s="20">
        <v>7</v>
      </c>
      <c r="C49" s="21">
        <v>548</v>
      </c>
      <c r="D49" s="22">
        <v>0.71794741822114094</v>
      </c>
      <c r="E49" s="4">
        <v>792532.70734943822</v>
      </c>
      <c r="F49" s="4">
        <v>120259.10290432349</v>
      </c>
      <c r="G49" s="27">
        <f t="shared" si="0"/>
        <v>1.102141823270373</v>
      </c>
    </row>
    <row r="50" spans="1:7" x14ac:dyDescent="0.3">
      <c r="A50" s="24" t="s">
        <v>117</v>
      </c>
      <c r="B50" s="20">
        <v>8</v>
      </c>
      <c r="C50" s="21">
        <v>310</v>
      </c>
      <c r="D50" s="22">
        <v>0.89739167465133607</v>
      </c>
      <c r="E50" s="4">
        <v>496556.18671398005</v>
      </c>
      <c r="F50" s="4">
        <v>262546.51006334135</v>
      </c>
      <c r="G50" s="27">
        <f t="shared" si="0"/>
        <v>2.4061670368911536</v>
      </c>
    </row>
    <row r="51" spans="1:7" x14ac:dyDescent="0.3">
      <c r="A51" s="24" t="s">
        <v>51</v>
      </c>
      <c r="B51" s="20">
        <v>3</v>
      </c>
      <c r="C51" s="21">
        <v>409</v>
      </c>
      <c r="D51" s="22">
        <v>4.1958168922026681E-2</v>
      </c>
      <c r="E51" s="4">
        <v>385451.945538898</v>
      </c>
      <c r="F51" s="4">
        <v>142831.74889452476</v>
      </c>
      <c r="G51" s="27">
        <f t="shared" si="0"/>
        <v>1.3090139569122639</v>
      </c>
    </row>
    <row r="52" spans="1:7" x14ac:dyDescent="0.3">
      <c r="A52" s="24" t="s">
        <v>52</v>
      </c>
      <c r="B52" s="20">
        <v>7</v>
      </c>
      <c r="C52" s="21">
        <v>379</v>
      </c>
      <c r="D52" s="22">
        <v>0.82920693945069512</v>
      </c>
      <c r="E52" s="4">
        <v>540031.74083491787</v>
      </c>
      <c r="F52" s="4">
        <v>292893.9314459376</v>
      </c>
      <c r="G52" s="27">
        <f t="shared" si="0"/>
        <v>2.6842928629317742</v>
      </c>
    </row>
    <row r="53" spans="1:7" x14ac:dyDescent="0.3">
      <c r="A53" s="24" t="s">
        <v>53</v>
      </c>
      <c r="B53" s="20">
        <v>8</v>
      </c>
      <c r="C53" s="21">
        <v>279</v>
      </c>
      <c r="D53" s="22">
        <v>0.9066446098704164</v>
      </c>
      <c r="E53" s="4">
        <v>-1044026.3425364154</v>
      </c>
      <c r="F53" s="4">
        <v>-1261299.7855942356</v>
      </c>
      <c r="G53" s="27">
        <f t="shared" si="0"/>
        <v>-11.559467947231663</v>
      </c>
    </row>
    <row r="54" spans="1:7" x14ac:dyDescent="0.3">
      <c r="A54" s="24" t="s">
        <v>54</v>
      </c>
      <c r="B54" s="20">
        <v>8</v>
      </c>
      <c r="C54" s="21">
        <v>224</v>
      </c>
      <c r="D54" s="22">
        <v>0.92562413314840497</v>
      </c>
      <c r="E54" s="4">
        <v>37401.516048640944</v>
      </c>
      <c r="F54" s="4">
        <v>-419505.88427627413</v>
      </c>
      <c r="G54" s="27">
        <f t="shared" si="0"/>
        <v>-3.8446568201722431</v>
      </c>
    </row>
    <row r="55" spans="1:7" x14ac:dyDescent="0.3">
      <c r="A55" s="24" t="s">
        <v>55</v>
      </c>
      <c r="B55" s="20">
        <v>4</v>
      </c>
      <c r="C55" s="21">
        <v>931</v>
      </c>
      <c r="D55" s="22">
        <v>3.5445757250268529E-2</v>
      </c>
      <c r="E55" s="4">
        <v>1086351.3201034945</v>
      </c>
      <c r="F55" s="4">
        <v>621320.41085073166</v>
      </c>
      <c r="G55" s="27">
        <f t="shared" si="0"/>
        <v>5.6942318203963893</v>
      </c>
    </row>
    <row r="56" spans="1:7" x14ac:dyDescent="0.3">
      <c r="A56" s="24" t="s">
        <v>56</v>
      </c>
      <c r="B56" s="20">
        <v>5</v>
      </c>
      <c r="C56" s="21">
        <v>368</v>
      </c>
      <c r="D56" s="22">
        <v>0.59594419208306304</v>
      </c>
      <c r="E56" s="4">
        <v>441326.20929475781</v>
      </c>
      <c r="F56" s="4">
        <v>179182.12098418083</v>
      </c>
      <c r="G56" s="27">
        <f t="shared" si="0"/>
        <v>1.6421551861739174</v>
      </c>
    </row>
    <row r="57" spans="1:7" x14ac:dyDescent="0.3">
      <c r="A57" s="24" t="s">
        <v>57</v>
      </c>
      <c r="B57" s="20">
        <v>5</v>
      </c>
      <c r="C57" s="21">
        <v>308</v>
      </c>
      <c r="D57" s="22">
        <v>0.62566306932504112</v>
      </c>
      <c r="E57" s="4">
        <v>704957.62718281709</v>
      </c>
      <c r="F57" s="4">
        <v>422399.87641189434</v>
      </c>
      <c r="G57" s="27">
        <f t="shared" si="0"/>
        <v>3.8711794674550868</v>
      </c>
    </row>
    <row r="58" spans="1:7" x14ac:dyDescent="0.3">
      <c r="A58" s="24" t="s">
        <v>58</v>
      </c>
      <c r="B58" s="20">
        <v>4</v>
      </c>
      <c r="C58" s="21">
        <v>365</v>
      </c>
      <c r="D58" s="22">
        <v>0.59178082191780823</v>
      </c>
      <c r="E58" s="4">
        <v>651949.04262203816</v>
      </c>
      <c r="F58" s="4">
        <v>270523.8566782577</v>
      </c>
      <c r="G58" s="27">
        <f t="shared" si="0"/>
        <v>2.479277239201731</v>
      </c>
    </row>
    <row r="59" spans="1:7" x14ac:dyDescent="0.3">
      <c r="A59" s="24" t="s">
        <v>59</v>
      </c>
      <c r="B59" s="20">
        <v>8</v>
      </c>
      <c r="C59" s="21">
        <v>519</v>
      </c>
      <c r="D59" s="22">
        <v>0.50096339113680155</v>
      </c>
      <c r="E59" s="4">
        <v>312664.57360130828</v>
      </c>
      <c r="F59" s="4">
        <v>-71246.233655988239</v>
      </c>
      <c r="G59" s="27">
        <f t="shared" si="0"/>
        <v>-0.65295226695005437</v>
      </c>
    </row>
    <row r="60" spans="1:7" x14ac:dyDescent="0.3">
      <c r="A60" s="24" t="s">
        <v>60</v>
      </c>
      <c r="B60" s="20">
        <v>6</v>
      </c>
      <c r="C60" s="21">
        <v>452</v>
      </c>
      <c r="D60" s="22">
        <v>0.30476792486906268</v>
      </c>
      <c r="E60" s="4">
        <v>438993.36719286721</v>
      </c>
      <c r="F60" s="4">
        <v>120863.53924796265</v>
      </c>
      <c r="G60" s="27">
        <f t="shared" si="0"/>
        <v>1.1076813172275111</v>
      </c>
    </row>
    <row r="61" spans="1:7" x14ac:dyDescent="0.3">
      <c r="A61" s="24" t="s">
        <v>61</v>
      </c>
      <c r="B61" s="20">
        <v>5</v>
      </c>
      <c r="C61" s="21">
        <v>269</v>
      </c>
      <c r="D61" s="22">
        <v>0</v>
      </c>
      <c r="E61" s="4">
        <v>475660.16910245689</v>
      </c>
      <c r="F61" s="4">
        <v>-117770.37025549076</v>
      </c>
      <c r="G61" s="27">
        <f t="shared" si="0"/>
        <v>-1.07933326846684</v>
      </c>
    </row>
    <row r="62" spans="1:7" x14ac:dyDescent="0.3">
      <c r="A62" s="24" t="s">
        <v>62</v>
      </c>
      <c r="B62" s="20">
        <v>4</v>
      </c>
      <c r="C62" s="21">
        <v>513</v>
      </c>
      <c r="D62" s="22">
        <v>0.6979381160255882</v>
      </c>
      <c r="E62" s="4">
        <v>2850635.3512689313</v>
      </c>
      <c r="F62" s="4">
        <v>2198755.5558446571</v>
      </c>
      <c r="G62" s="27">
        <f t="shared" si="0"/>
        <v>20.150993968186089</v>
      </c>
    </row>
    <row r="63" spans="1:7" x14ac:dyDescent="0.3">
      <c r="A63" s="24" t="s">
        <v>118</v>
      </c>
      <c r="B63" s="20">
        <v>8</v>
      </c>
      <c r="C63" s="21">
        <v>239</v>
      </c>
      <c r="D63" s="22">
        <v>0.90179387293800806</v>
      </c>
      <c r="E63" s="4">
        <v>-40191.830352144782</v>
      </c>
      <c r="F63" s="4">
        <v>-242278.16006959137</v>
      </c>
      <c r="G63" s="27">
        <f t="shared" si="0"/>
        <v>-2.2204131465219072</v>
      </c>
    </row>
    <row r="64" spans="1:7" x14ac:dyDescent="0.3">
      <c r="A64" s="24" t="s">
        <v>63</v>
      </c>
      <c r="B64" s="20">
        <v>3</v>
      </c>
      <c r="C64" s="21">
        <v>407</v>
      </c>
      <c r="D64" s="22">
        <v>3.2160516031483774E-2</v>
      </c>
      <c r="E64" s="4">
        <v>297880.88876011223</v>
      </c>
      <c r="F64" s="4">
        <v>205260.69211573899</v>
      </c>
      <c r="G64" s="27">
        <f t="shared" si="0"/>
        <v>1.8811581659158219</v>
      </c>
    </row>
    <row r="65" spans="1:7" x14ac:dyDescent="0.3">
      <c r="A65" s="24" t="s">
        <v>64</v>
      </c>
      <c r="B65" s="20">
        <v>1</v>
      </c>
      <c r="C65" s="21">
        <v>453</v>
      </c>
      <c r="D65" s="22">
        <v>0.3683236929611311</v>
      </c>
      <c r="E65" s="4">
        <v>627666.32860458083</v>
      </c>
      <c r="F65" s="4">
        <v>209808.91782294214</v>
      </c>
      <c r="G65" s="27">
        <f t="shared" si="0"/>
        <v>1.9228414119447745</v>
      </c>
    </row>
    <row r="66" spans="1:7" x14ac:dyDescent="0.3">
      <c r="A66" s="24" t="s">
        <v>65</v>
      </c>
      <c r="B66" s="20">
        <v>6</v>
      </c>
      <c r="C66" s="21">
        <v>413</v>
      </c>
      <c r="D66" s="22">
        <v>0.15432363401423801</v>
      </c>
      <c r="E66" s="4">
        <v>317166.34514301457</v>
      </c>
      <c r="F66" s="4">
        <v>63022.770696522668</v>
      </c>
      <c r="G66" s="27">
        <f t="shared" si="0"/>
        <v>0.57758647558079323</v>
      </c>
    </row>
    <row r="67" spans="1:7" x14ac:dyDescent="0.3">
      <c r="A67" s="24" t="s">
        <v>66</v>
      </c>
      <c r="B67" s="20">
        <v>5</v>
      </c>
      <c r="C67" s="21">
        <v>227</v>
      </c>
      <c r="D67" s="22">
        <v>0.62848087388123675</v>
      </c>
      <c r="E67" s="4">
        <v>137859.484246918</v>
      </c>
      <c r="F67" s="4">
        <v>-245074.94899256201</v>
      </c>
      <c r="G67" s="27">
        <f t="shared" ref="G67:G118" si="1">F67/109114</f>
        <v>-2.2460449529167845</v>
      </c>
    </row>
    <row r="68" spans="1:7" x14ac:dyDescent="0.3">
      <c r="A68" s="24" t="s">
        <v>67</v>
      </c>
      <c r="B68" s="20">
        <v>5</v>
      </c>
      <c r="C68" s="21">
        <v>670</v>
      </c>
      <c r="D68" s="22">
        <v>0.401901291663747</v>
      </c>
      <c r="E68" s="4">
        <v>851482.96959122177</v>
      </c>
      <c r="F68" s="4">
        <v>236907.38266898599</v>
      </c>
      <c r="G68" s="27">
        <f t="shared" si="1"/>
        <v>2.1711914389444615</v>
      </c>
    </row>
    <row r="69" spans="1:7" x14ac:dyDescent="0.3">
      <c r="A69" s="24" t="s">
        <v>68</v>
      </c>
      <c r="B69" s="20">
        <v>6</v>
      </c>
      <c r="C69" s="21">
        <v>372</v>
      </c>
      <c r="D69" s="22">
        <v>0.72203877741088829</v>
      </c>
      <c r="E69" s="4">
        <v>556793.38656788226</v>
      </c>
      <c r="F69" s="4">
        <v>251063.34608727694</v>
      </c>
      <c r="G69" s="27">
        <f t="shared" si="1"/>
        <v>2.300926976256731</v>
      </c>
    </row>
    <row r="70" spans="1:7" x14ac:dyDescent="0.3">
      <c r="A70" s="24" t="s">
        <v>69</v>
      </c>
      <c r="B70" s="20">
        <v>8</v>
      </c>
      <c r="C70" s="21">
        <v>311</v>
      </c>
      <c r="D70" s="22">
        <v>0.90042154494684545</v>
      </c>
      <c r="E70" s="4">
        <v>-237695.41108436324</v>
      </c>
      <c r="F70" s="4">
        <v>-477737.69097475987</v>
      </c>
      <c r="G70" s="27">
        <f t="shared" si="1"/>
        <v>-4.3783354196048156</v>
      </c>
    </row>
    <row r="71" spans="1:7" x14ac:dyDescent="0.3">
      <c r="A71" s="24" t="s">
        <v>70</v>
      </c>
      <c r="B71" s="20">
        <v>3</v>
      </c>
      <c r="C71" s="21">
        <v>614</v>
      </c>
      <c r="D71" s="22">
        <v>5.3389657980456029E-2</v>
      </c>
      <c r="E71" s="4">
        <v>206728.23250154406</v>
      </c>
      <c r="F71" s="4">
        <v>-170803.7956877267</v>
      </c>
      <c r="G71" s="27">
        <f t="shared" si="1"/>
        <v>-1.5653701237946249</v>
      </c>
    </row>
    <row r="72" spans="1:7" x14ac:dyDescent="0.3">
      <c r="A72" s="24" t="s">
        <v>71</v>
      </c>
      <c r="B72" s="20">
        <v>7</v>
      </c>
      <c r="C72" s="21">
        <v>354</v>
      </c>
      <c r="D72" s="22">
        <v>0.79595290037478328</v>
      </c>
      <c r="E72" s="4">
        <v>-117523.71817905456</v>
      </c>
      <c r="F72" s="4">
        <v>-370801.12944106758</v>
      </c>
      <c r="G72" s="27">
        <f t="shared" si="1"/>
        <v>-3.3982910482712354</v>
      </c>
    </row>
    <row r="73" spans="1:7" x14ac:dyDescent="0.3">
      <c r="A73" s="24" t="s">
        <v>72</v>
      </c>
      <c r="B73" s="20">
        <v>4</v>
      </c>
      <c r="C73" s="21">
        <v>150</v>
      </c>
      <c r="D73" s="22">
        <v>0.52666666666666662</v>
      </c>
      <c r="E73" s="4">
        <v>4137625.2235254697</v>
      </c>
      <c r="F73" s="4" t="s">
        <v>12</v>
      </c>
      <c r="G73" s="4" t="s">
        <v>12</v>
      </c>
    </row>
    <row r="74" spans="1:7" x14ac:dyDescent="0.3">
      <c r="A74" s="24" t="s">
        <v>73</v>
      </c>
      <c r="B74" s="20">
        <v>5</v>
      </c>
      <c r="C74" s="21">
        <v>227</v>
      </c>
      <c r="D74" s="22">
        <v>0.7326749088153095</v>
      </c>
      <c r="E74" s="4">
        <v>320737.69282878237</v>
      </c>
      <c r="F74" s="4">
        <v>108855.50211721659</v>
      </c>
      <c r="G74" s="27">
        <f t="shared" si="1"/>
        <v>0.99763093752604237</v>
      </c>
    </row>
    <row r="75" spans="1:7" x14ac:dyDescent="0.3">
      <c r="A75" s="24" t="s">
        <v>74</v>
      </c>
      <c r="B75" s="20">
        <v>8</v>
      </c>
      <c r="C75" s="21">
        <v>440</v>
      </c>
      <c r="D75" s="22">
        <v>0.79768948391276173</v>
      </c>
      <c r="E75" s="4">
        <v>453658.43753545918</v>
      </c>
      <c r="F75" s="4">
        <v>122517.14620074909</v>
      </c>
      <c r="G75" s="27">
        <f t="shared" si="1"/>
        <v>1.1228361731835428</v>
      </c>
    </row>
    <row r="76" spans="1:7" x14ac:dyDescent="0.3">
      <c r="A76" s="24" t="s">
        <v>119</v>
      </c>
      <c r="B76" s="20">
        <v>3</v>
      </c>
      <c r="C76" s="21">
        <v>712</v>
      </c>
      <c r="D76" s="22">
        <v>0.11674040745049943</v>
      </c>
      <c r="E76" s="4">
        <v>597924.87621349096</v>
      </c>
      <c r="F76" s="4">
        <v>37079.116019107401</v>
      </c>
      <c r="G76" s="27">
        <f t="shared" si="1"/>
        <v>0.33981996828186484</v>
      </c>
    </row>
    <row r="77" spans="1:7" x14ac:dyDescent="0.3">
      <c r="A77" s="24" t="s">
        <v>75</v>
      </c>
      <c r="B77" s="20">
        <v>8</v>
      </c>
      <c r="C77" s="21">
        <v>384</v>
      </c>
      <c r="D77" s="22">
        <v>0.89322916666666663</v>
      </c>
      <c r="E77" s="4">
        <v>353022.8637704365</v>
      </c>
      <c r="F77" s="4">
        <v>48726.818535071798</v>
      </c>
      <c r="G77" s="27">
        <f t="shared" si="1"/>
        <v>0.4465679796824587</v>
      </c>
    </row>
    <row r="78" spans="1:7" x14ac:dyDescent="0.3">
      <c r="A78" s="24" t="s">
        <v>76</v>
      </c>
      <c r="B78" s="20">
        <v>6</v>
      </c>
      <c r="C78" s="21">
        <v>349</v>
      </c>
      <c r="D78" s="22">
        <v>0.59190295843012486</v>
      </c>
      <c r="E78" s="4">
        <v>6347.3231156691909</v>
      </c>
      <c r="F78" s="4">
        <v>-257206.32901461981</v>
      </c>
      <c r="G78" s="27">
        <f t="shared" si="1"/>
        <v>-2.3572257365197848</v>
      </c>
    </row>
    <row r="79" spans="1:7" x14ac:dyDescent="0.3">
      <c r="A79" s="24" t="s">
        <v>77</v>
      </c>
      <c r="B79" s="20">
        <v>6</v>
      </c>
      <c r="C79" s="21">
        <v>222</v>
      </c>
      <c r="D79" s="22">
        <v>0.13801801801801802</v>
      </c>
      <c r="E79" s="4">
        <v>174842.67224105448</v>
      </c>
      <c r="F79" s="4">
        <v>-8335.736863321159</v>
      </c>
      <c r="G79" s="27">
        <f t="shared" si="1"/>
        <v>-7.6394751024810373E-2</v>
      </c>
    </row>
    <row r="80" spans="1:7" x14ac:dyDescent="0.3">
      <c r="A80" s="24" t="s">
        <v>78</v>
      </c>
      <c r="B80" s="20">
        <v>5</v>
      </c>
      <c r="C80" s="21">
        <v>269</v>
      </c>
      <c r="D80" s="22">
        <v>0.69115193975788769</v>
      </c>
      <c r="E80" s="4">
        <v>335650.86009074375</v>
      </c>
      <c r="F80" s="4">
        <v>-108470.82764294557</v>
      </c>
      <c r="G80" s="27">
        <f t="shared" si="1"/>
        <v>-0.99410550106260953</v>
      </c>
    </row>
    <row r="81" spans="1:7" x14ac:dyDescent="0.3">
      <c r="A81" s="24" t="s">
        <v>79</v>
      </c>
      <c r="B81" s="20">
        <v>7</v>
      </c>
      <c r="C81" s="21">
        <v>300</v>
      </c>
      <c r="D81" s="22">
        <v>0.82333333333333336</v>
      </c>
      <c r="E81" s="4">
        <v>-235936.94018809777</v>
      </c>
      <c r="F81" s="4">
        <v>-481374.11052990798</v>
      </c>
      <c r="G81" s="27">
        <f t="shared" si="1"/>
        <v>-4.4116622113560862</v>
      </c>
    </row>
    <row r="82" spans="1:7" x14ac:dyDescent="0.3">
      <c r="A82" s="24" t="s">
        <v>80</v>
      </c>
      <c r="B82" s="20">
        <v>4</v>
      </c>
      <c r="C82" s="21">
        <v>520</v>
      </c>
      <c r="D82" s="22">
        <v>0.50396096440872562</v>
      </c>
      <c r="E82" s="4">
        <v>175443.2528913375</v>
      </c>
      <c r="F82" s="4">
        <v>-246201.16287770681</v>
      </c>
      <c r="G82" s="27">
        <f t="shared" si="1"/>
        <v>-2.2563663954919333</v>
      </c>
    </row>
    <row r="83" spans="1:7" x14ac:dyDescent="0.3">
      <c r="A83" s="24" t="s">
        <v>81</v>
      </c>
      <c r="B83" s="20">
        <v>7</v>
      </c>
      <c r="C83" s="21">
        <v>339</v>
      </c>
      <c r="D83" s="22">
        <v>0.63570611556885703</v>
      </c>
      <c r="E83" s="4">
        <v>-180786.65127436537</v>
      </c>
      <c r="F83" s="4">
        <v>-405969.86105748825</v>
      </c>
      <c r="G83" s="27">
        <f t="shared" si="1"/>
        <v>-3.7206028654204615</v>
      </c>
    </row>
    <row r="84" spans="1:7" x14ac:dyDescent="0.3">
      <c r="A84" s="24" t="s">
        <v>82</v>
      </c>
      <c r="B84" s="20">
        <v>4</v>
      </c>
      <c r="C84" s="21">
        <v>495</v>
      </c>
      <c r="D84" s="22">
        <v>0.60426522779463954</v>
      </c>
      <c r="E84" s="4">
        <v>-793151.54228950944</v>
      </c>
      <c r="F84" s="4">
        <v>-1228310.5933230538</v>
      </c>
      <c r="G84" s="27">
        <f t="shared" si="1"/>
        <v>-11.257131012730298</v>
      </c>
    </row>
    <row r="85" spans="1:7" x14ac:dyDescent="0.3">
      <c r="A85" s="24" t="s">
        <v>83</v>
      </c>
      <c r="B85" s="20">
        <v>7</v>
      </c>
      <c r="C85" s="21">
        <v>132</v>
      </c>
      <c r="D85" s="22">
        <v>0.51981351981351975</v>
      </c>
      <c r="E85" s="4">
        <v>271659.15414872952</v>
      </c>
      <c r="F85" s="4">
        <v>-68417.899793940596</v>
      </c>
      <c r="G85" s="27">
        <f t="shared" si="1"/>
        <v>-0.62703135980662972</v>
      </c>
    </row>
    <row r="86" spans="1:7" x14ac:dyDescent="0.3">
      <c r="A86" s="24" t="s">
        <v>120</v>
      </c>
      <c r="B86" s="20">
        <v>7</v>
      </c>
      <c r="C86" s="21">
        <v>322</v>
      </c>
      <c r="D86" s="22">
        <v>0.91696781479390166</v>
      </c>
      <c r="E86" s="4">
        <v>946526.45923499484</v>
      </c>
      <c r="F86" s="4">
        <v>346528.00767279137</v>
      </c>
      <c r="G86" s="27">
        <f t="shared" si="1"/>
        <v>3.1758345186941308</v>
      </c>
    </row>
    <row r="87" spans="1:7" x14ac:dyDescent="0.3">
      <c r="A87" s="24" t="s">
        <v>84</v>
      </c>
      <c r="B87" s="20">
        <v>4</v>
      </c>
      <c r="C87" s="21">
        <v>681</v>
      </c>
      <c r="D87" s="22">
        <v>0.86364497612188407</v>
      </c>
      <c r="E87" s="4">
        <v>1204316.2825951856</v>
      </c>
      <c r="F87" s="4">
        <v>94238.942474262789</v>
      </c>
      <c r="G87" s="27">
        <f t="shared" si="1"/>
        <v>0.86367416164985966</v>
      </c>
    </row>
    <row r="88" spans="1:7" x14ac:dyDescent="0.3">
      <c r="A88" s="24" t="s">
        <v>85</v>
      </c>
      <c r="B88" s="20">
        <v>4</v>
      </c>
      <c r="C88" s="21">
        <v>631</v>
      </c>
      <c r="D88" s="22">
        <v>0</v>
      </c>
      <c r="E88" s="4">
        <v>1843762.4251198824</v>
      </c>
      <c r="F88" s="4">
        <v>1145169.7310217358</v>
      </c>
      <c r="G88" s="27">
        <f t="shared" si="1"/>
        <v>10.495167723864361</v>
      </c>
    </row>
    <row r="89" spans="1:7" x14ac:dyDescent="0.3">
      <c r="A89" s="24" t="s">
        <v>86</v>
      </c>
      <c r="B89" s="20">
        <v>2</v>
      </c>
      <c r="C89" s="21">
        <v>181</v>
      </c>
      <c r="D89" s="22">
        <v>6.2561875259476901E-2</v>
      </c>
      <c r="E89" s="4">
        <v>352634.48086430039</v>
      </c>
      <c r="F89" s="4">
        <v>181460.54508397868</v>
      </c>
      <c r="G89" s="27">
        <f t="shared" si="1"/>
        <v>1.6630363205819481</v>
      </c>
    </row>
    <row r="90" spans="1:7" x14ac:dyDescent="0.3">
      <c r="A90" s="24" t="s">
        <v>87</v>
      </c>
      <c r="B90" s="20">
        <v>8</v>
      </c>
      <c r="C90" s="21">
        <v>261</v>
      </c>
      <c r="D90" s="22">
        <v>0.89655172413793105</v>
      </c>
      <c r="E90" s="4">
        <v>-161840.64128298592</v>
      </c>
      <c r="F90" s="4">
        <v>-410099.57468889002</v>
      </c>
      <c r="G90" s="27">
        <f t="shared" si="1"/>
        <v>-3.7584505626124054</v>
      </c>
    </row>
    <row r="91" spans="1:7" ht="31.2" x14ac:dyDescent="0.3">
      <c r="A91" s="24" t="s">
        <v>121</v>
      </c>
      <c r="B91" s="20">
        <v>2</v>
      </c>
      <c r="C91" s="21">
        <v>495</v>
      </c>
      <c r="D91" s="22">
        <v>0.27318482631962254</v>
      </c>
      <c r="E91" s="4">
        <v>431207.17055173405</v>
      </c>
      <c r="F91" s="4">
        <v>191631.3115107771</v>
      </c>
      <c r="G91" s="27">
        <f t="shared" si="1"/>
        <v>1.7562486162250224</v>
      </c>
    </row>
    <row r="92" spans="1:7" x14ac:dyDescent="0.3">
      <c r="A92" s="24" t="s">
        <v>88</v>
      </c>
      <c r="B92" s="20">
        <v>2</v>
      </c>
      <c r="C92" s="21">
        <v>601</v>
      </c>
      <c r="D92" s="22">
        <v>0.17759574498343217</v>
      </c>
      <c r="E92" s="4">
        <v>801323.3373494288</v>
      </c>
      <c r="F92" s="4">
        <v>312209.21317009255</v>
      </c>
      <c r="G92" s="27">
        <f t="shared" si="1"/>
        <v>2.8613121429889157</v>
      </c>
    </row>
    <row r="93" spans="1:7" x14ac:dyDescent="0.3">
      <c r="A93" s="24" t="s">
        <v>138</v>
      </c>
      <c r="B93" s="20">
        <v>6</v>
      </c>
      <c r="C93" s="21">
        <v>311</v>
      </c>
      <c r="D93" s="22">
        <v>8.7055284721501924E-2</v>
      </c>
      <c r="E93" s="4">
        <v>319506.75805895776</v>
      </c>
      <c r="F93" s="4">
        <v>65503.307444536127</v>
      </c>
      <c r="G93" s="27">
        <f t="shared" si="1"/>
        <v>0.60031991719244215</v>
      </c>
    </row>
    <row r="94" spans="1:7" x14ac:dyDescent="0.3">
      <c r="A94" s="24" t="s">
        <v>90</v>
      </c>
      <c r="B94" s="20">
        <v>6</v>
      </c>
      <c r="C94" s="21">
        <v>403</v>
      </c>
      <c r="D94" s="22">
        <v>0.52073636912346588</v>
      </c>
      <c r="E94" s="4">
        <v>419743.61418571603</v>
      </c>
      <c r="F94" s="4">
        <v>85683.755208401009</v>
      </c>
      <c r="G94" s="27">
        <f t="shared" si="1"/>
        <v>0.78526820763972549</v>
      </c>
    </row>
    <row r="95" spans="1:7" x14ac:dyDescent="0.3">
      <c r="A95" s="24" t="s">
        <v>91</v>
      </c>
      <c r="B95" s="20">
        <v>4</v>
      </c>
      <c r="C95" s="21">
        <v>382</v>
      </c>
      <c r="D95" s="22">
        <v>0.17030140021218962</v>
      </c>
      <c r="E95" s="4">
        <v>360740.6484996751</v>
      </c>
      <c r="F95" s="4">
        <v>125471.91609961074</v>
      </c>
      <c r="G95" s="27">
        <f t="shared" si="1"/>
        <v>1.1499158320619787</v>
      </c>
    </row>
    <row r="96" spans="1:7" x14ac:dyDescent="0.3">
      <c r="A96" s="24" t="s">
        <v>92</v>
      </c>
      <c r="B96" s="20">
        <v>8</v>
      </c>
      <c r="C96" s="21">
        <v>246</v>
      </c>
      <c r="D96" s="22">
        <v>0.78607148335634303</v>
      </c>
      <c r="E96" s="4">
        <v>224187.73561550165</v>
      </c>
      <c r="F96" s="4">
        <v>20171.427485204302</v>
      </c>
      <c r="G96" s="27">
        <f t="shared" si="1"/>
        <v>0.18486562205770388</v>
      </c>
    </row>
    <row r="97" spans="1:7" x14ac:dyDescent="0.3">
      <c r="A97" s="24" t="s">
        <v>93</v>
      </c>
      <c r="B97" s="20">
        <v>7</v>
      </c>
      <c r="C97" s="21">
        <v>245</v>
      </c>
      <c r="D97" s="22">
        <v>0.80011031439602875</v>
      </c>
      <c r="E97" s="4">
        <v>260463.75434676185</v>
      </c>
      <c r="F97" s="4">
        <v>39618.864632252604</v>
      </c>
      <c r="G97" s="27">
        <f t="shared" si="1"/>
        <v>0.36309607046073467</v>
      </c>
    </row>
    <row r="98" spans="1:7" x14ac:dyDescent="0.3">
      <c r="A98" s="24" t="s">
        <v>94</v>
      </c>
      <c r="B98" s="20">
        <v>7</v>
      </c>
      <c r="C98" s="21">
        <v>248</v>
      </c>
      <c r="D98" s="22">
        <v>0.75806451612903225</v>
      </c>
      <c r="E98" s="4">
        <v>555711.80791130755</v>
      </c>
      <c r="F98" s="4">
        <v>98002.62891875254</v>
      </c>
      <c r="G98" s="27">
        <f t="shared" si="1"/>
        <v>0.89816731967256758</v>
      </c>
    </row>
    <row r="99" spans="1:7" x14ac:dyDescent="0.3">
      <c r="A99" s="24" t="s">
        <v>95</v>
      </c>
      <c r="B99" s="20">
        <v>8</v>
      </c>
      <c r="C99" s="21">
        <v>447</v>
      </c>
      <c r="D99" s="22">
        <v>0.91722595078299773</v>
      </c>
      <c r="E99" s="4">
        <v>186821.34387698956</v>
      </c>
      <c r="F99" s="4">
        <v>-162608.42714255769</v>
      </c>
      <c r="G99" s="27">
        <f t="shared" si="1"/>
        <v>-1.4902618100569833</v>
      </c>
    </row>
    <row r="100" spans="1:7" x14ac:dyDescent="0.3">
      <c r="A100" s="24" t="s">
        <v>96</v>
      </c>
      <c r="B100" s="20">
        <v>3</v>
      </c>
      <c r="C100" s="21">
        <v>471</v>
      </c>
      <c r="D100" s="22">
        <v>8.432195288837907E-2</v>
      </c>
      <c r="E100" s="4">
        <v>465954.47713870183</v>
      </c>
      <c r="F100" s="4">
        <v>190334.5426035244</v>
      </c>
      <c r="G100" s="27">
        <f t="shared" si="1"/>
        <v>1.744364083467973</v>
      </c>
    </row>
    <row r="101" spans="1:7" x14ac:dyDescent="0.3">
      <c r="A101" s="24" t="s">
        <v>97</v>
      </c>
      <c r="B101" s="20">
        <v>6</v>
      </c>
      <c r="C101" s="21">
        <v>483</v>
      </c>
      <c r="D101" s="22">
        <v>0.34468710345288184</v>
      </c>
      <c r="E101" s="4">
        <v>997786.66278702114</v>
      </c>
      <c r="F101" s="4">
        <v>533282.75789505057</v>
      </c>
      <c r="G101" s="27">
        <f t="shared" si="1"/>
        <v>4.8873907829888976</v>
      </c>
    </row>
    <row r="102" spans="1:7" x14ac:dyDescent="0.3">
      <c r="A102" s="24" t="s">
        <v>98</v>
      </c>
      <c r="B102" s="20">
        <v>4</v>
      </c>
      <c r="C102" s="21">
        <v>500</v>
      </c>
      <c r="D102" s="22">
        <v>0.49622269807280517</v>
      </c>
      <c r="E102" s="4">
        <v>647230.65430425201</v>
      </c>
      <c r="F102" s="4">
        <v>212758.24718702305</v>
      </c>
      <c r="G102" s="27">
        <f t="shared" si="1"/>
        <v>1.949871209808302</v>
      </c>
    </row>
    <row r="103" spans="1:7" x14ac:dyDescent="0.3">
      <c r="A103" s="24" t="s">
        <v>99</v>
      </c>
      <c r="B103" s="20">
        <v>7</v>
      </c>
      <c r="C103" s="21">
        <v>327</v>
      </c>
      <c r="D103" s="22">
        <v>0.85932721712538229</v>
      </c>
      <c r="E103" s="4">
        <v>-479428.94798700884</v>
      </c>
      <c r="F103" s="4">
        <v>-746887.30943527445</v>
      </c>
      <c r="G103" s="27">
        <f t="shared" si="1"/>
        <v>-6.845018140983508</v>
      </c>
    </row>
    <row r="104" spans="1:7" x14ac:dyDescent="0.3">
      <c r="A104" s="24" t="s">
        <v>100</v>
      </c>
      <c r="B104" s="20">
        <v>2</v>
      </c>
      <c r="C104" s="21">
        <v>336</v>
      </c>
      <c r="D104" s="22">
        <v>0.44611528822055146</v>
      </c>
      <c r="E104" s="4">
        <v>488389.79905418586</v>
      </c>
      <c r="F104" s="4">
        <v>229690.73520100396</v>
      </c>
      <c r="G104" s="27">
        <f t="shared" si="1"/>
        <v>2.1050528364921455</v>
      </c>
    </row>
    <row r="105" spans="1:7" x14ac:dyDescent="0.3">
      <c r="A105" s="24" t="s">
        <v>101</v>
      </c>
      <c r="B105" s="20">
        <v>4</v>
      </c>
      <c r="C105" s="21">
        <v>568</v>
      </c>
      <c r="D105" s="22">
        <v>0.65157890635653481</v>
      </c>
      <c r="E105" s="4">
        <v>351860.54600036889</v>
      </c>
      <c r="F105" s="4">
        <v>-129424.8443060182</v>
      </c>
      <c r="G105" s="27">
        <f t="shared" si="1"/>
        <v>-1.1861433391317173</v>
      </c>
    </row>
    <row r="106" spans="1:7" x14ac:dyDescent="0.3">
      <c r="A106" s="24" t="s">
        <v>102</v>
      </c>
      <c r="B106" s="20">
        <v>1</v>
      </c>
      <c r="C106" s="21">
        <v>534</v>
      </c>
      <c r="D106" s="22">
        <v>0.6363367905502737</v>
      </c>
      <c r="E106" s="4">
        <v>42599.878918211907</v>
      </c>
      <c r="F106" s="4">
        <v>-406183.37347166054</v>
      </c>
      <c r="G106" s="27">
        <f t="shared" si="1"/>
        <v>-3.7225596483646513</v>
      </c>
    </row>
    <row r="107" spans="1:7" x14ac:dyDescent="0.3">
      <c r="A107" s="24" t="s">
        <v>103</v>
      </c>
      <c r="B107" s="20">
        <v>8</v>
      </c>
      <c r="C107" s="21">
        <v>500</v>
      </c>
      <c r="D107" s="22">
        <v>0.87764980544747084</v>
      </c>
      <c r="E107" s="4">
        <v>5893.4895386947319</v>
      </c>
      <c r="F107" s="4">
        <v>-376932.0476194974</v>
      </c>
      <c r="G107" s="27">
        <f t="shared" si="1"/>
        <v>-3.4544792384065968</v>
      </c>
    </row>
    <row r="108" spans="1:7" x14ac:dyDescent="0.3">
      <c r="A108" s="24" t="s">
        <v>104</v>
      </c>
      <c r="B108" s="20">
        <v>6</v>
      </c>
      <c r="C108" s="21">
        <v>516</v>
      </c>
      <c r="D108" s="22">
        <v>0.40047224449790608</v>
      </c>
      <c r="E108" s="4">
        <v>360216.28734310064</v>
      </c>
      <c r="F108" s="4">
        <v>-40896.738125090487</v>
      </c>
      <c r="G108" s="27">
        <f t="shared" si="1"/>
        <v>-0.37480743190690918</v>
      </c>
    </row>
    <row r="109" spans="1:7" x14ac:dyDescent="0.3">
      <c r="A109" s="24" t="s">
        <v>105</v>
      </c>
      <c r="B109" s="20">
        <v>6</v>
      </c>
      <c r="C109" s="21">
        <v>315</v>
      </c>
      <c r="D109" s="22">
        <v>0.26666666666666666</v>
      </c>
      <c r="E109" s="4">
        <v>806365.16510068858</v>
      </c>
      <c r="F109" s="4">
        <v>575444.96818757383</v>
      </c>
      <c r="G109" s="27">
        <f t="shared" si="1"/>
        <v>5.2737959215826917</v>
      </c>
    </row>
    <row r="110" spans="1:7" x14ac:dyDescent="0.3">
      <c r="A110" s="24" t="s">
        <v>106</v>
      </c>
      <c r="B110" s="20">
        <v>6</v>
      </c>
      <c r="C110" s="21">
        <v>374</v>
      </c>
      <c r="D110" s="22">
        <v>0.82887700534759357</v>
      </c>
      <c r="E110" s="4">
        <v>148383.5412055077</v>
      </c>
      <c r="F110" s="4">
        <v>-342704.20405676495</v>
      </c>
      <c r="G110" s="27">
        <f t="shared" si="1"/>
        <v>-3.1407904032183307</v>
      </c>
    </row>
    <row r="111" spans="1:7" x14ac:dyDescent="0.3">
      <c r="A111" s="24" t="s">
        <v>107</v>
      </c>
      <c r="B111" s="20">
        <v>1</v>
      </c>
      <c r="C111" s="21">
        <v>136</v>
      </c>
      <c r="D111" s="22">
        <v>0</v>
      </c>
      <c r="E111" s="4">
        <v>-217851.13839592226</v>
      </c>
      <c r="F111" s="4">
        <v>-795275.85731249396</v>
      </c>
      <c r="G111" s="27">
        <f t="shared" si="1"/>
        <v>-7.2884859625024649</v>
      </c>
    </row>
    <row r="112" spans="1:7" x14ac:dyDescent="0.3">
      <c r="A112" s="24" t="s">
        <v>108</v>
      </c>
      <c r="B112" s="20">
        <v>6</v>
      </c>
      <c r="C112" s="21">
        <v>447</v>
      </c>
      <c r="D112" s="22">
        <v>0.28725043265375033</v>
      </c>
      <c r="E112" s="4">
        <v>29268.74313409254</v>
      </c>
      <c r="F112" s="4">
        <v>-257547.39175030217</v>
      </c>
      <c r="G112" s="27">
        <f t="shared" si="1"/>
        <v>-2.360351483313802</v>
      </c>
    </row>
    <row r="113" spans="1:7" x14ac:dyDescent="0.3">
      <c r="A113" s="24" t="s">
        <v>109</v>
      </c>
      <c r="B113" s="20">
        <v>4</v>
      </c>
      <c r="C113" s="21">
        <v>340</v>
      </c>
      <c r="D113" s="22">
        <v>0.5001367989056088</v>
      </c>
      <c r="E113" s="4">
        <v>788559.60222608596</v>
      </c>
      <c r="F113" s="4">
        <v>455844.17652080208</v>
      </c>
      <c r="G113" s="27">
        <f t="shared" si="1"/>
        <v>4.1776873409535176</v>
      </c>
    </row>
    <row r="114" spans="1:7" x14ac:dyDescent="0.3">
      <c r="A114" s="24" t="s">
        <v>110</v>
      </c>
      <c r="B114" s="20">
        <v>5</v>
      </c>
      <c r="C114" s="21">
        <v>329</v>
      </c>
      <c r="D114" s="22">
        <v>0.81155015197568392</v>
      </c>
      <c r="E114" s="4">
        <v>961235.48231763579</v>
      </c>
      <c r="F114" s="4">
        <v>650067.83913781308</v>
      </c>
      <c r="G114" s="27">
        <f t="shared" si="1"/>
        <v>5.9576941468355393</v>
      </c>
    </row>
    <row r="115" spans="1:7" x14ac:dyDescent="0.3">
      <c r="A115" s="24" t="s">
        <v>111</v>
      </c>
      <c r="B115" s="20">
        <v>4</v>
      </c>
      <c r="C115" s="21">
        <v>341</v>
      </c>
      <c r="D115" s="22">
        <v>0.66338185693024398</v>
      </c>
      <c r="E115" s="4">
        <v>272511.32954794541</v>
      </c>
      <c r="F115" s="4">
        <v>-25870.841619431041</v>
      </c>
      <c r="G115" s="27">
        <f t="shared" si="1"/>
        <v>-0.2370991955150672</v>
      </c>
    </row>
    <row r="116" spans="1:7" x14ac:dyDescent="0.3">
      <c r="A116" s="24" t="s">
        <v>112</v>
      </c>
      <c r="B116" s="20">
        <v>3</v>
      </c>
      <c r="C116" s="21">
        <v>1864</v>
      </c>
      <c r="D116" s="22">
        <v>0.34598546429405908</v>
      </c>
      <c r="E116" s="4">
        <v>1358489.7500393279</v>
      </c>
      <c r="F116" s="4">
        <v>-9784.1578610055149</v>
      </c>
      <c r="G116" s="27">
        <f t="shared" si="1"/>
        <v>-8.9669133759238184E-2</v>
      </c>
    </row>
    <row r="117" spans="1:7" x14ac:dyDescent="0.3">
      <c r="A117" s="24" t="s">
        <v>113</v>
      </c>
      <c r="B117" s="20">
        <v>7</v>
      </c>
      <c r="C117" s="21">
        <v>400</v>
      </c>
      <c r="D117" s="22">
        <v>0.8103300330033002</v>
      </c>
      <c r="E117" s="4">
        <v>-36438.042147466913</v>
      </c>
      <c r="F117" s="4">
        <v>-896587.75020742416</v>
      </c>
      <c r="G117" s="27">
        <f t="shared" si="1"/>
        <v>-8.2169817824241083</v>
      </c>
    </row>
    <row r="118" spans="1:7" x14ac:dyDescent="0.3">
      <c r="A118" s="24" t="s">
        <v>122</v>
      </c>
      <c r="B118" s="20">
        <v>5</v>
      </c>
      <c r="C118" s="21">
        <v>21</v>
      </c>
      <c r="D118" s="22">
        <v>0</v>
      </c>
      <c r="E118" s="4">
        <v>-110058.21216780785</v>
      </c>
      <c r="F118" s="4">
        <v>-174165.24950771034</v>
      </c>
      <c r="G118" s="27">
        <f t="shared" si="1"/>
        <v>-1.5961769297038908</v>
      </c>
    </row>
    <row r="119" spans="1:7" s="5" customFormat="1" x14ac:dyDescent="0.3">
      <c r="A119" s="12"/>
      <c r="B119" s="12"/>
      <c r="C119" s="10"/>
      <c r="D119" s="22"/>
      <c r="E119" s="14"/>
      <c r="F119" s="13"/>
      <c r="G119" s="27"/>
    </row>
    <row r="120" spans="1:7" x14ac:dyDescent="0.3">
      <c r="F120" s="6"/>
    </row>
    <row r="121" spans="1:7" x14ac:dyDescent="0.3">
      <c r="F121" s="6"/>
    </row>
    <row r="122" spans="1:7" x14ac:dyDescent="0.3">
      <c r="F122" s="6"/>
    </row>
  </sheetData>
  <autoFilter ref="A1:F122" xr:uid="{04980DEC-D102-4EA2-B359-10CEAF047A2A}"/>
  <pageMargins left="0.7" right="0.7" top="0.75" bottom="0.75" header="0.3" footer="0.3"/>
  <pageSetup scale="95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0CFB4-8CF3-4D4A-B103-C7F4BDD266BE}">
  <dimension ref="A1:N122"/>
  <sheetViews>
    <sheetView zoomScale="80" zoomScaleNormal="80" workbookViewId="0">
      <pane xSplit="1" ySplit="1" topLeftCell="D2" activePane="bottomRight" state="frozen"/>
      <selection pane="topRight" activeCell="C1" sqref="C1"/>
      <selection pane="bottomLeft" activeCell="A3" sqref="A3"/>
      <selection pane="bottomRight" activeCell="H11" sqref="H11"/>
    </sheetView>
  </sheetViews>
  <sheetFormatPr defaultColWidth="12.09765625" defaultRowHeight="15.6" x14ac:dyDescent="0.3"/>
  <cols>
    <col min="1" max="1" width="26.5" style="1" customWidth="1"/>
    <col min="2" max="2" width="7.5" style="2" customWidth="1"/>
    <col min="3" max="3" width="10.3984375" style="15" customWidth="1"/>
    <col min="4" max="4" width="7.09765625" style="15" customWidth="1"/>
    <col min="5" max="5" width="15" style="5" customWidth="1"/>
    <col min="6" max="6" width="13.5" style="5" customWidth="1"/>
    <col min="7" max="7" width="13.19921875" style="4" customWidth="1"/>
    <col min="8" max="8" width="13.3984375" style="5" customWidth="1"/>
    <col min="9" max="9" width="14" style="4" bestFit="1" customWidth="1"/>
    <col min="10" max="10" width="10.69921875" style="5" customWidth="1"/>
    <col min="11" max="11" width="10.5" style="6" customWidth="1"/>
    <col min="12" max="12" width="10.8984375" style="6" customWidth="1"/>
    <col min="13" max="16384" width="12.09765625" style="9"/>
  </cols>
  <sheetData>
    <row r="1" spans="1:14" s="3" customFormat="1" ht="62.4" x14ac:dyDescent="0.3">
      <c r="A1" s="16" t="s">
        <v>2</v>
      </c>
      <c r="B1" s="16" t="s">
        <v>0</v>
      </c>
      <c r="C1" s="16" t="s">
        <v>3</v>
      </c>
      <c r="D1" s="16" t="s">
        <v>123</v>
      </c>
      <c r="E1" s="16" t="s">
        <v>125</v>
      </c>
      <c r="F1" s="16" t="s">
        <v>140</v>
      </c>
      <c r="G1" s="19" t="s">
        <v>134</v>
      </c>
      <c r="H1" s="16" t="s">
        <v>139</v>
      </c>
      <c r="I1" s="19" t="s">
        <v>141</v>
      </c>
      <c r="J1" s="16" t="s">
        <v>131</v>
      </c>
      <c r="K1" s="17" t="s">
        <v>132</v>
      </c>
      <c r="L1" s="17" t="s">
        <v>133</v>
      </c>
    </row>
    <row r="2" spans="1:14" x14ac:dyDescent="0.3">
      <c r="A2" s="24" t="s">
        <v>5</v>
      </c>
      <c r="B2" s="20">
        <v>7</v>
      </c>
      <c r="C2" s="21">
        <v>244</v>
      </c>
      <c r="D2" s="22">
        <v>0.90992956429595462</v>
      </c>
      <c r="E2" s="8">
        <v>3782817.6770535237</v>
      </c>
      <c r="F2" s="7">
        <v>3654620.555980443</v>
      </c>
      <c r="G2" s="18">
        <f t="shared" ref="G2:G65" si="0">E2-F2</f>
        <v>128197.12107308069</v>
      </c>
      <c r="H2" s="8">
        <v>3579490.7899356759</v>
      </c>
      <c r="I2" s="18">
        <f t="shared" ref="I2:I7" si="1">H2-F2</f>
        <v>-75129.766044767108</v>
      </c>
      <c r="J2" s="10">
        <v>244</v>
      </c>
      <c r="K2" s="6">
        <v>241</v>
      </c>
      <c r="L2" s="6">
        <f>J2-K2</f>
        <v>3</v>
      </c>
      <c r="M2" s="11"/>
      <c r="N2" s="11"/>
    </row>
    <row r="3" spans="1:14" x14ac:dyDescent="0.3">
      <c r="A3" s="24" t="s">
        <v>6</v>
      </c>
      <c r="B3" s="20">
        <v>6</v>
      </c>
      <c r="C3" s="21">
        <v>342</v>
      </c>
      <c r="D3" s="22">
        <v>0.74080253467482349</v>
      </c>
      <c r="E3" s="8">
        <v>5134012.5242460249</v>
      </c>
      <c r="F3" s="7">
        <v>4883464.9667282179</v>
      </c>
      <c r="G3" s="18">
        <f t="shared" si="0"/>
        <v>250547.557517807</v>
      </c>
      <c r="H3" s="8">
        <v>4876360.7621158147</v>
      </c>
      <c r="I3" s="18">
        <f t="shared" si="1"/>
        <v>-7104.2046124031767</v>
      </c>
      <c r="J3" s="10">
        <v>342</v>
      </c>
      <c r="K3" s="6">
        <v>352</v>
      </c>
      <c r="L3" s="6">
        <f t="shared" ref="L3:L66" si="2">J3-K3</f>
        <v>-10</v>
      </c>
      <c r="M3" s="11"/>
      <c r="N3" s="11"/>
    </row>
    <row r="4" spans="1:14" x14ac:dyDescent="0.3">
      <c r="A4" s="24" t="s">
        <v>7</v>
      </c>
      <c r="B4" s="20">
        <v>8</v>
      </c>
      <c r="C4" s="21">
        <v>266</v>
      </c>
      <c r="D4" s="22">
        <v>0.95386112339672702</v>
      </c>
      <c r="E4" s="8">
        <v>8488515.3963758387</v>
      </c>
      <c r="F4" s="7">
        <v>8808200.6172237806</v>
      </c>
      <c r="G4" s="18">
        <f t="shared" si="0"/>
        <v>-319685.22084794194</v>
      </c>
      <c r="H4" s="8">
        <v>7539183.7185743479</v>
      </c>
      <c r="I4" s="18">
        <f t="shared" si="1"/>
        <v>-1269016.8986494327</v>
      </c>
      <c r="J4" s="10">
        <v>266</v>
      </c>
      <c r="K4" s="6">
        <v>346</v>
      </c>
      <c r="L4" s="6">
        <f t="shared" si="2"/>
        <v>-80</v>
      </c>
      <c r="M4" s="11"/>
      <c r="N4" s="11"/>
    </row>
    <row r="5" spans="1:14" x14ac:dyDescent="0.3">
      <c r="A5" s="24" t="s">
        <v>8</v>
      </c>
      <c r="B5" s="20">
        <v>8</v>
      </c>
      <c r="C5" s="21">
        <v>568</v>
      </c>
      <c r="D5" s="22">
        <v>0.90594335242222568</v>
      </c>
      <c r="E5" s="8">
        <v>12362341.204898631</v>
      </c>
      <c r="F5" s="7">
        <v>12527430.579685252</v>
      </c>
      <c r="G5" s="18">
        <f t="shared" si="0"/>
        <v>-165089.37478662096</v>
      </c>
      <c r="H5" s="8">
        <v>11152876.159632547</v>
      </c>
      <c r="I5" s="18">
        <f t="shared" si="1"/>
        <v>-1374554.4200527053</v>
      </c>
      <c r="J5" s="10">
        <v>568</v>
      </c>
      <c r="K5" s="6">
        <v>836</v>
      </c>
      <c r="L5" s="6">
        <f t="shared" si="2"/>
        <v>-268</v>
      </c>
      <c r="M5" s="11"/>
      <c r="N5" s="11"/>
    </row>
    <row r="6" spans="1:14" x14ac:dyDescent="0.3">
      <c r="A6" s="24" t="s">
        <v>9</v>
      </c>
      <c r="B6" s="20">
        <v>8</v>
      </c>
      <c r="C6" s="21">
        <v>478</v>
      </c>
      <c r="D6" s="22">
        <v>0</v>
      </c>
      <c r="E6" s="8">
        <v>4915795.5888806079</v>
      </c>
      <c r="F6" s="7">
        <v>4290317.7923392691</v>
      </c>
      <c r="G6" s="18">
        <f t="shared" si="0"/>
        <v>625477.79654133879</v>
      </c>
      <c r="H6" s="8">
        <v>4371366.7369390344</v>
      </c>
      <c r="I6" s="18">
        <f t="shared" si="1"/>
        <v>81048.944599765353</v>
      </c>
      <c r="J6" s="10">
        <v>478</v>
      </c>
      <c r="K6" s="6">
        <v>480</v>
      </c>
      <c r="L6" s="6">
        <f t="shared" si="2"/>
        <v>-2</v>
      </c>
      <c r="M6" s="11"/>
      <c r="N6" s="11"/>
    </row>
    <row r="7" spans="1:14" x14ac:dyDescent="0.3">
      <c r="A7" s="24" t="s">
        <v>10</v>
      </c>
      <c r="B7" s="20">
        <v>1</v>
      </c>
      <c r="C7" s="21">
        <v>600</v>
      </c>
      <c r="D7" s="22">
        <v>0.3837773608505316</v>
      </c>
      <c r="E7" s="8">
        <v>8810929.6021157056</v>
      </c>
      <c r="F7" s="7">
        <v>8158448.2799290959</v>
      </c>
      <c r="G7" s="18">
        <f t="shared" si="0"/>
        <v>652481.32218660973</v>
      </c>
      <c r="H7" s="8">
        <v>8348063.8786894716</v>
      </c>
      <c r="I7" s="18">
        <f t="shared" si="1"/>
        <v>189615.59876037575</v>
      </c>
      <c r="J7" s="10">
        <v>600</v>
      </c>
      <c r="K7" s="6">
        <v>561</v>
      </c>
      <c r="L7" s="6">
        <f t="shared" si="2"/>
        <v>39</v>
      </c>
      <c r="M7" s="11"/>
      <c r="N7" s="11"/>
    </row>
    <row r="8" spans="1:14" x14ac:dyDescent="0.3">
      <c r="A8" s="24" t="s">
        <v>11</v>
      </c>
      <c r="B8" s="20">
        <v>7</v>
      </c>
      <c r="C8" s="21">
        <v>150</v>
      </c>
      <c r="D8" s="22">
        <v>0.52666666666666662</v>
      </c>
      <c r="E8" s="8">
        <v>3291941.8200000003</v>
      </c>
      <c r="F8" s="7">
        <v>0</v>
      </c>
      <c r="G8" s="18">
        <f t="shared" si="0"/>
        <v>3291941.8200000003</v>
      </c>
      <c r="H8" s="8">
        <v>2970096.6911219936</v>
      </c>
      <c r="I8" s="18" t="s">
        <v>12</v>
      </c>
      <c r="J8" s="10">
        <v>150</v>
      </c>
      <c r="K8" s="6">
        <v>0</v>
      </c>
      <c r="L8" s="6">
        <f t="shared" si="2"/>
        <v>150</v>
      </c>
      <c r="M8" s="11"/>
      <c r="N8" s="11"/>
    </row>
    <row r="9" spans="1:14" x14ac:dyDescent="0.3">
      <c r="A9" s="24" t="s">
        <v>13</v>
      </c>
      <c r="B9" s="20">
        <v>4</v>
      </c>
      <c r="C9" s="21">
        <v>600</v>
      </c>
      <c r="D9" s="22">
        <v>0.51743589743589746</v>
      </c>
      <c r="E9" s="8">
        <v>9572138.2013081107</v>
      </c>
      <c r="F9" s="7">
        <v>9314920.2776557375</v>
      </c>
      <c r="G9" s="18">
        <f t="shared" si="0"/>
        <v>257217.92365237325</v>
      </c>
      <c r="H9" s="8">
        <v>9241033.9573620465</v>
      </c>
      <c r="I9" s="18">
        <f t="shared" ref="I9:I34" si="3">H9-F9</f>
        <v>-73886.320293691009</v>
      </c>
      <c r="J9" s="10">
        <v>600</v>
      </c>
      <c r="K9" s="6">
        <v>640</v>
      </c>
      <c r="L9" s="6">
        <f t="shared" si="2"/>
        <v>-40</v>
      </c>
      <c r="M9" s="11"/>
      <c r="N9" s="11"/>
    </row>
    <row r="10" spans="1:14" x14ac:dyDescent="0.3">
      <c r="A10" s="24" t="s">
        <v>14</v>
      </c>
      <c r="B10" s="20">
        <v>7</v>
      </c>
      <c r="C10" s="21">
        <v>483</v>
      </c>
      <c r="D10" s="22">
        <v>0.5905326557500471</v>
      </c>
      <c r="E10" s="8">
        <v>6716675.000284466</v>
      </c>
      <c r="F10" s="7">
        <v>6443963.6603793837</v>
      </c>
      <c r="G10" s="18">
        <f t="shared" si="0"/>
        <v>272711.33990508225</v>
      </c>
      <c r="H10" s="8">
        <v>6392125.53877733</v>
      </c>
      <c r="I10" s="18">
        <f t="shared" si="3"/>
        <v>-51838.121602053754</v>
      </c>
      <c r="J10" s="10">
        <v>483</v>
      </c>
      <c r="K10" s="6">
        <v>496</v>
      </c>
      <c r="L10" s="6">
        <f t="shared" si="2"/>
        <v>-13</v>
      </c>
    </row>
    <row r="11" spans="1:14" x14ac:dyDescent="0.3">
      <c r="A11" s="24" t="s">
        <v>15</v>
      </c>
      <c r="B11" s="20">
        <v>1</v>
      </c>
      <c r="C11" s="21">
        <v>505</v>
      </c>
      <c r="D11" s="22">
        <v>0.26816669371855217</v>
      </c>
      <c r="E11" s="8">
        <v>5575855.4491544645</v>
      </c>
      <c r="F11" s="7">
        <v>5225359.064792701</v>
      </c>
      <c r="G11" s="18">
        <f t="shared" si="0"/>
        <v>350496.38436176348</v>
      </c>
      <c r="H11" s="8">
        <v>5195041.5598638682</v>
      </c>
      <c r="I11" s="18">
        <f t="shared" si="3"/>
        <v>-30317.504928832874</v>
      </c>
      <c r="J11" s="10">
        <v>505</v>
      </c>
      <c r="K11" s="6">
        <v>506</v>
      </c>
      <c r="L11" s="6">
        <f t="shared" si="2"/>
        <v>-1</v>
      </c>
    </row>
    <row r="12" spans="1:14" x14ac:dyDescent="0.3">
      <c r="A12" s="24" t="s">
        <v>16</v>
      </c>
      <c r="B12" s="20">
        <v>6</v>
      </c>
      <c r="C12" s="21">
        <v>452</v>
      </c>
      <c r="D12" s="22">
        <v>9.5914234139039323E-2</v>
      </c>
      <c r="E12" s="8">
        <v>4903952.9748617094</v>
      </c>
      <c r="F12" s="7">
        <v>4640141.4890784696</v>
      </c>
      <c r="G12" s="18">
        <f t="shared" si="0"/>
        <v>263811.48578323983</v>
      </c>
      <c r="H12" s="8">
        <v>4646948.214216671</v>
      </c>
      <c r="I12" s="18">
        <f t="shared" si="3"/>
        <v>6806.7251382013783</v>
      </c>
      <c r="J12" s="10">
        <v>452</v>
      </c>
      <c r="K12" s="6">
        <v>447</v>
      </c>
      <c r="L12" s="6">
        <f t="shared" si="2"/>
        <v>5</v>
      </c>
    </row>
    <row r="13" spans="1:14" x14ac:dyDescent="0.3">
      <c r="A13" s="24" t="s">
        <v>135</v>
      </c>
      <c r="B13" s="20">
        <v>4</v>
      </c>
      <c r="C13" s="21">
        <v>675</v>
      </c>
      <c r="D13" s="22">
        <v>0.54145892084978375</v>
      </c>
      <c r="E13" s="8">
        <v>11587325.577833066</v>
      </c>
      <c r="F13" s="7">
        <v>10924444.394927207</v>
      </c>
      <c r="G13" s="18">
        <f t="shared" si="0"/>
        <v>662881.18290585838</v>
      </c>
      <c r="H13" s="8">
        <v>10965806.736732787</v>
      </c>
      <c r="I13" s="18">
        <f t="shared" si="3"/>
        <v>41362.341805579141</v>
      </c>
      <c r="J13" s="10">
        <v>675</v>
      </c>
      <c r="K13" s="6">
        <v>754</v>
      </c>
      <c r="L13" s="6">
        <f t="shared" si="2"/>
        <v>-79</v>
      </c>
    </row>
    <row r="14" spans="1:14" x14ac:dyDescent="0.3">
      <c r="A14" s="24" t="s">
        <v>17</v>
      </c>
      <c r="B14" s="20">
        <v>5</v>
      </c>
      <c r="C14" s="21">
        <v>311</v>
      </c>
      <c r="D14" s="22">
        <v>0.56570726478968969</v>
      </c>
      <c r="E14" s="8">
        <v>5075214.033237624</v>
      </c>
      <c r="F14" s="7">
        <v>3979965.8951278445</v>
      </c>
      <c r="G14" s="18">
        <f t="shared" si="0"/>
        <v>1095248.1381097795</v>
      </c>
      <c r="H14" s="8">
        <v>4600850.5708110882</v>
      </c>
      <c r="I14" s="18">
        <f t="shared" si="3"/>
        <v>620884.67568324367</v>
      </c>
      <c r="J14" s="10">
        <v>311</v>
      </c>
      <c r="K14" s="6">
        <v>225</v>
      </c>
      <c r="L14" s="6">
        <f t="shared" si="2"/>
        <v>86</v>
      </c>
    </row>
    <row r="15" spans="1:14" x14ac:dyDescent="0.3">
      <c r="A15" s="24" t="s">
        <v>18</v>
      </c>
      <c r="B15" s="20">
        <v>5</v>
      </c>
      <c r="C15" s="21">
        <v>405</v>
      </c>
      <c r="D15" s="22">
        <v>0.77253477105797785</v>
      </c>
      <c r="E15" s="8">
        <v>6527758.3718939237</v>
      </c>
      <c r="F15" s="7">
        <v>5514553.3802183848</v>
      </c>
      <c r="G15" s="18">
        <f t="shared" si="0"/>
        <v>1013204.9916755389</v>
      </c>
      <c r="H15" s="8">
        <v>6114655.5542321075</v>
      </c>
      <c r="I15" s="18">
        <f t="shared" si="3"/>
        <v>600102.17401372269</v>
      </c>
      <c r="J15" s="10">
        <v>405</v>
      </c>
      <c r="K15" s="6">
        <v>342</v>
      </c>
      <c r="L15" s="6">
        <f t="shared" si="2"/>
        <v>63</v>
      </c>
    </row>
    <row r="16" spans="1:14" x14ac:dyDescent="0.3">
      <c r="A16" s="24" t="s">
        <v>136</v>
      </c>
      <c r="B16" s="20">
        <v>1</v>
      </c>
      <c r="C16" s="21">
        <v>444</v>
      </c>
      <c r="D16" s="22">
        <v>0.53915453915453915</v>
      </c>
      <c r="E16" s="8">
        <v>7247960.6658246173</v>
      </c>
      <c r="F16" s="7">
        <v>6863273.6094323853</v>
      </c>
      <c r="G16" s="18">
        <f t="shared" si="0"/>
        <v>384687.05639223196</v>
      </c>
      <c r="H16" s="8">
        <v>6902132.7292896975</v>
      </c>
      <c r="I16" s="18">
        <f t="shared" si="3"/>
        <v>38859.11985731218</v>
      </c>
      <c r="J16" s="10">
        <v>444</v>
      </c>
      <c r="K16" s="6">
        <v>471</v>
      </c>
      <c r="L16" s="6">
        <f t="shared" si="2"/>
        <v>-27</v>
      </c>
    </row>
    <row r="17" spans="1:12" x14ac:dyDescent="0.3">
      <c r="A17" s="24" t="s">
        <v>19</v>
      </c>
      <c r="B17" s="20">
        <v>5</v>
      </c>
      <c r="C17" s="21">
        <v>256</v>
      </c>
      <c r="D17" s="22">
        <v>0.53823806532663321</v>
      </c>
      <c r="E17" s="8">
        <v>3965840.0505627566</v>
      </c>
      <c r="F17" s="7">
        <v>3352125.2286516423</v>
      </c>
      <c r="G17" s="18">
        <f t="shared" si="0"/>
        <v>613714.82191111427</v>
      </c>
      <c r="H17" s="8">
        <v>3751591.8152944557</v>
      </c>
      <c r="I17" s="18">
        <f t="shared" si="3"/>
        <v>399466.5866428134</v>
      </c>
      <c r="J17" s="10">
        <v>256</v>
      </c>
      <c r="K17" s="6">
        <v>219</v>
      </c>
      <c r="L17" s="6">
        <f t="shared" si="2"/>
        <v>37</v>
      </c>
    </row>
    <row r="18" spans="1:12" x14ac:dyDescent="0.3">
      <c r="A18" s="24" t="s">
        <v>20</v>
      </c>
      <c r="B18" s="20">
        <v>5</v>
      </c>
      <c r="C18" s="21">
        <v>271</v>
      </c>
      <c r="D18" s="22">
        <v>0.51634744918877762</v>
      </c>
      <c r="E18" s="8">
        <v>4450938.4460725747</v>
      </c>
      <c r="F18" s="7">
        <v>4500258.5340063907</v>
      </c>
      <c r="G18" s="18">
        <f t="shared" si="0"/>
        <v>-49320.087933816016</v>
      </c>
      <c r="H18" s="8">
        <v>4218576.7580893869</v>
      </c>
      <c r="I18" s="18">
        <f t="shared" si="3"/>
        <v>-281681.77591700386</v>
      </c>
      <c r="J18" s="10">
        <v>271</v>
      </c>
      <c r="K18" s="6">
        <v>303</v>
      </c>
      <c r="L18" s="6">
        <f t="shared" si="2"/>
        <v>-32</v>
      </c>
    </row>
    <row r="19" spans="1:12" x14ac:dyDescent="0.3">
      <c r="A19" s="24" t="s">
        <v>21</v>
      </c>
      <c r="B19" s="20">
        <v>7</v>
      </c>
      <c r="C19" s="21">
        <v>296</v>
      </c>
      <c r="D19" s="22">
        <v>0.74990319832726704</v>
      </c>
      <c r="E19" s="8">
        <v>4098311.7784298784</v>
      </c>
      <c r="F19" s="7">
        <v>4256792.1956852144</v>
      </c>
      <c r="G19" s="18">
        <f t="shared" si="0"/>
        <v>-158480.41725533595</v>
      </c>
      <c r="H19" s="8">
        <v>3836420.7418105602</v>
      </c>
      <c r="I19" s="18">
        <f t="shared" si="3"/>
        <v>-420371.45387465414</v>
      </c>
      <c r="J19" s="10">
        <v>296</v>
      </c>
      <c r="K19" s="6">
        <v>302</v>
      </c>
      <c r="L19" s="6">
        <f t="shared" si="2"/>
        <v>-6</v>
      </c>
    </row>
    <row r="20" spans="1:12" x14ac:dyDescent="0.3">
      <c r="A20" s="24" t="s">
        <v>22</v>
      </c>
      <c r="B20" s="20">
        <v>7</v>
      </c>
      <c r="C20" s="21">
        <v>220</v>
      </c>
      <c r="D20" s="22">
        <v>0.84090909090909094</v>
      </c>
      <c r="E20" s="8">
        <v>4216592.5294859717</v>
      </c>
      <c r="F20" s="7">
        <v>4381901.667808</v>
      </c>
      <c r="G20" s="18">
        <f t="shared" si="0"/>
        <v>-165309.13832202833</v>
      </c>
      <c r="H20" s="8">
        <v>3950220.1433651815</v>
      </c>
      <c r="I20" s="18">
        <f t="shared" si="3"/>
        <v>-431681.52444281848</v>
      </c>
      <c r="J20" s="10">
        <v>220</v>
      </c>
      <c r="K20" s="6">
        <v>269</v>
      </c>
      <c r="L20" s="6">
        <f t="shared" si="2"/>
        <v>-49</v>
      </c>
    </row>
    <row r="21" spans="1:12" x14ac:dyDescent="0.3">
      <c r="A21" s="24" t="s">
        <v>137</v>
      </c>
      <c r="B21" s="20">
        <v>6</v>
      </c>
      <c r="C21" s="21">
        <v>378</v>
      </c>
      <c r="D21" s="22">
        <v>0.1693121693121693</v>
      </c>
      <c r="E21" s="8">
        <v>5275146.2971793562</v>
      </c>
      <c r="F21" s="7">
        <v>4213748.2717231093</v>
      </c>
      <c r="G21" s="18">
        <f t="shared" si="0"/>
        <v>1061398.0254562469</v>
      </c>
      <c r="H21" s="8">
        <v>4904938.8749067392</v>
      </c>
      <c r="I21" s="18">
        <f t="shared" si="3"/>
        <v>691190.60318362992</v>
      </c>
      <c r="J21" s="10">
        <v>378</v>
      </c>
      <c r="K21" s="6">
        <v>384</v>
      </c>
      <c r="L21" s="6">
        <f t="shared" si="2"/>
        <v>-6</v>
      </c>
    </row>
    <row r="22" spans="1:12" x14ac:dyDescent="0.3">
      <c r="A22" s="24" t="s">
        <v>24</v>
      </c>
      <c r="B22" s="20">
        <v>1</v>
      </c>
      <c r="C22" s="21">
        <v>757</v>
      </c>
      <c r="D22" s="22">
        <v>0.83161772754330743</v>
      </c>
      <c r="E22" s="8">
        <v>15433163.548453493</v>
      </c>
      <c r="F22" s="7">
        <v>14276758.691680001</v>
      </c>
      <c r="G22" s="18">
        <f t="shared" si="0"/>
        <v>1156404.8567734919</v>
      </c>
      <c r="H22" s="8">
        <v>14045665.486469725</v>
      </c>
      <c r="I22" s="18">
        <f t="shared" si="3"/>
        <v>-231093.20521027595</v>
      </c>
      <c r="J22" s="10">
        <v>757</v>
      </c>
      <c r="K22" s="6">
        <v>770</v>
      </c>
      <c r="L22" s="6">
        <f t="shared" si="2"/>
        <v>-13</v>
      </c>
    </row>
    <row r="23" spans="1:12" x14ac:dyDescent="0.3">
      <c r="A23" s="24" t="s">
        <v>25</v>
      </c>
      <c r="B23" s="20">
        <v>1</v>
      </c>
      <c r="C23" s="21">
        <v>300</v>
      </c>
      <c r="D23" s="22">
        <v>0.51486238532110085</v>
      </c>
      <c r="E23" s="8">
        <v>4973973.9717085147</v>
      </c>
      <c r="F23" s="7">
        <v>4821855.9618824786</v>
      </c>
      <c r="G23" s="18">
        <f t="shared" si="0"/>
        <v>152118.00982603617</v>
      </c>
      <c r="H23" s="8">
        <v>4724951.2987594092</v>
      </c>
      <c r="I23" s="18">
        <f t="shared" si="3"/>
        <v>-96904.663123069331</v>
      </c>
      <c r="J23" s="10">
        <v>300</v>
      </c>
      <c r="K23" s="6">
        <v>316</v>
      </c>
      <c r="L23" s="6">
        <f t="shared" si="2"/>
        <v>-16</v>
      </c>
    </row>
    <row r="24" spans="1:12" x14ac:dyDescent="0.3">
      <c r="A24" s="24" t="s">
        <v>26</v>
      </c>
      <c r="B24" s="20">
        <v>1</v>
      </c>
      <c r="C24" s="21">
        <v>1372</v>
      </c>
      <c r="D24" s="22">
        <v>0.64909129178067626</v>
      </c>
      <c r="E24" s="8">
        <v>17823860.086786129</v>
      </c>
      <c r="F24" s="7">
        <v>15995827.804150004</v>
      </c>
      <c r="G24" s="18">
        <f t="shared" si="0"/>
        <v>1828032.2826361246</v>
      </c>
      <c r="H24" s="8">
        <v>16463991.969176207</v>
      </c>
      <c r="I24" s="18">
        <f t="shared" si="3"/>
        <v>468164.1650262028</v>
      </c>
      <c r="J24" s="10">
        <v>1372</v>
      </c>
      <c r="K24" s="6">
        <v>1210</v>
      </c>
      <c r="L24" s="6">
        <f t="shared" si="2"/>
        <v>162</v>
      </c>
    </row>
    <row r="25" spans="1:12" x14ac:dyDescent="0.3">
      <c r="A25" s="24" t="s">
        <v>27</v>
      </c>
      <c r="B25" s="20">
        <v>4</v>
      </c>
      <c r="C25" s="21">
        <v>400</v>
      </c>
      <c r="D25" s="22">
        <v>0.84879781420765033</v>
      </c>
      <c r="E25" s="8">
        <v>8773155.1966336258</v>
      </c>
      <c r="F25" s="7">
        <v>7655858.1687166188</v>
      </c>
      <c r="G25" s="18">
        <f t="shared" si="0"/>
        <v>1117297.027917007</v>
      </c>
      <c r="H25" s="8">
        <v>8149051.8774912655</v>
      </c>
      <c r="I25" s="18">
        <f t="shared" si="3"/>
        <v>493193.70877464674</v>
      </c>
      <c r="J25" s="10">
        <v>400</v>
      </c>
      <c r="K25" s="6">
        <v>300</v>
      </c>
      <c r="L25" s="6">
        <f t="shared" si="2"/>
        <v>100</v>
      </c>
    </row>
    <row r="26" spans="1:12" x14ac:dyDescent="0.3">
      <c r="A26" s="24" t="s">
        <v>28</v>
      </c>
      <c r="B26" s="20">
        <v>3</v>
      </c>
      <c r="C26" s="21">
        <v>1530</v>
      </c>
      <c r="D26" s="22">
        <v>9.0097100633116614E-2</v>
      </c>
      <c r="E26" s="8">
        <v>15952250</v>
      </c>
      <c r="F26" s="7">
        <v>15057439</v>
      </c>
      <c r="G26" s="18">
        <f t="shared" si="0"/>
        <v>894811</v>
      </c>
      <c r="H26" s="8">
        <v>14934824.436872816</v>
      </c>
      <c r="I26" s="18">
        <f t="shared" si="3"/>
        <v>-122614.56312718429</v>
      </c>
      <c r="J26" s="10">
        <v>1530</v>
      </c>
      <c r="K26" s="6">
        <v>1544</v>
      </c>
      <c r="L26" s="6">
        <f t="shared" si="2"/>
        <v>-14</v>
      </c>
    </row>
    <row r="27" spans="1:12" x14ac:dyDescent="0.3">
      <c r="A27" s="24" t="s">
        <v>29</v>
      </c>
      <c r="B27" s="20">
        <v>4</v>
      </c>
      <c r="C27" s="21">
        <v>476</v>
      </c>
      <c r="D27" s="22">
        <v>0.47329899701816208</v>
      </c>
      <c r="E27" s="8">
        <v>8502532.530484423</v>
      </c>
      <c r="F27" s="7">
        <v>7964416.332215053</v>
      </c>
      <c r="G27" s="18">
        <f t="shared" si="0"/>
        <v>538116.19826937001</v>
      </c>
      <c r="H27" s="8">
        <v>8058606.9789652741</v>
      </c>
      <c r="I27" s="18">
        <f t="shared" si="3"/>
        <v>94190.646750221029</v>
      </c>
      <c r="J27" s="10">
        <v>476</v>
      </c>
      <c r="K27" s="6">
        <v>446</v>
      </c>
      <c r="L27" s="6">
        <f t="shared" si="2"/>
        <v>30</v>
      </c>
    </row>
    <row r="28" spans="1:12" x14ac:dyDescent="0.3">
      <c r="A28" s="24" t="s">
        <v>30</v>
      </c>
      <c r="B28" s="20">
        <v>7</v>
      </c>
      <c r="C28" s="21">
        <v>228</v>
      </c>
      <c r="D28" s="22">
        <v>0.79452227691530997</v>
      </c>
      <c r="E28" s="8">
        <v>3910072.3719726219</v>
      </c>
      <c r="F28" s="7">
        <v>3954036.6329216454</v>
      </c>
      <c r="G28" s="18">
        <f t="shared" si="0"/>
        <v>-43964.260949023534</v>
      </c>
      <c r="H28" s="8">
        <v>3708416.1866007666</v>
      </c>
      <c r="I28" s="18">
        <f t="shared" si="3"/>
        <v>-245620.44632087881</v>
      </c>
      <c r="J28" s="10">
        <v>228</v>
      </c>
      <c r="K28" s="6">
        <v>266</v>
      </c>
      <c r="L28" s="6">
        <f t="shared" si="2"/>
        <v>-38</v>
      </c>
    </row>
    <row r="29" spans="1:12" x14ac:dyDescent="0.3">
      <c r="A29" s="24" t="s">
        <v>31</v>
      </c>
      <c r="B29" s="20">
        <v>5</v>
      </c>
      <c r="C29" s="21">
        <v>730</v>
      </c>
      <c r="D29" s="22">
        <v>0.77471022128556377</v>
      </c>
      <c r="E29" s="8">
        <v>10762499.480125673</v>
      </c>
      <c r="F29" s="7">
        <v>9223151.047087824</v>
      </c>
      <c r="G29" s="18">
        <f t="shared" si="0"/>
        <v>1539348.4330378491</v>
      </c>
      <c r="H29" s="8">
        <v>9806254.4485213328</v>
      </c>
      <c r="I29" s="18">
        <f t="shared" si="3"/>
        <v>583103.40143350884</v>
      </c>
      <c r="J29" s="10">
        <v>730</v>
      </c>
      <c r="K29" s="6">
        <v>616</v>
      </c>
      <c r="L29" s="6">
        <f t="shared" si="2"/>
        <v>114</v>
      </c>
    </row>
    <row r="30" spans="1:12" x14ac:dyDescent="0.3">
      <c r="A30" s="24" t="s">
        <v>32</v>
      </c>
      <c r="B30" s="20">
        <v>6</v>
      </c>
      <c r="C30" s="21">
        <v>754</v>
      </c>
      <c r="D30" s="22">
        <v>0.73903997954683454</v>
      </c>
      <c r="E30" s="8">
        <v>12056634.546463469</v>
      </c>
      <c r="F30" s="7">
        <v>10465910.434699513</v>
      </c>
      <c r="G30" s="18">
        <f t="shared" si="0"/>
        <v>1590724.111763956</v>
      </c>
      <c r="H30" s="8">
        <v>11046786.672922151</v>
      </c>
      <c r="I30" s="18">
        <f t="shared" si="3"/>
        <v>580876.23822263815</v>
      </c>
      <c r="J30" s="10">
        <v>754</v>
      </c>
      <c r="K30" s="6">
        <v>730</v>
      </c>
      <c r="L30" s="6">
        <f t="shared" si="2"/>
        <v>24</v>
      </c>
    </row>
    <row r="31" spans="1:12" x14ac:dyDescent="0.3">
      <c r="A31" s="24" t="s">
        <v>33</v>
      </c>
      <c r="B31" s="20">
        <v>3</v>
      </c>
      <c r="C31" s="21">
        <v>471</v>
      </c>
      <c r="D31" s="22">
        <v>7.1517779086156752E-2</v>
      </c>
      <c r="E31" s="8">
        <v>5294160.6951318327</v>
      </c>
      <c r="F31" s="7">
        <v>4701440.9628124749</v>
      </c>
      <c r="G31" s="18">
        <f t="shared" si="0"/>
        <v>592719.7323193578</v>
      </c>
      <c r="H31" s="8">
        <v>4847725.769447336</v>
      </c>
      <c r="I31" s="18">
        <f t="shared" si="3"/>
        <v>146284.80663486104</v>
      </c>
      <c r="J31" s="10">
        <v>471</v>
      </c>
      <c r="K31" s="6">
        <v>463</v>
      </c>
      <c r="L31" s="6">
        <f t="shared" si="2"/>
        <v>8</v>
      </c>
    </row>
    <row r="32" spans="1:12" x14ac:dyDescent="0.3">
      <c r="A32" s="24" t="s">
        <v>34</v>
      </c>
      <c r="B32" s="20">
        <v>6</v>
      </c>
      <c r="C32" s="21">
        <v>251</v>
      </c>
      <c r="D32" s="22">
        <v>0.7282004059234759</v>
      </c>
      <c r="E32" s="8">
        <v>5024907.7349340366</v>
      </c>
      <c r="F32" s="7">
        <v>4175092.1647050232</v>
      </c>
      <c r="G32" s="18">
        <f t="shared" si="0"/>
        <v>849815.57022901345</v>
      </c>
      <c r="H32" s="8">
        <v>4478440.1322433772</v>
      </c>
      <c r="I32" s="18">
        <f t="shared" si="3"/>
        <v>303347.96753835399</v>
      </c>
      <c r="J32" s="10">
        <v>251</v>
      </c>
      <c r="K32" s="6">
        <v>216</v>
      </c>
      <c r="L32" s="6">
        <f t="shared" si="2"/>
        <v>35</v>
      </c>
    </row>
    <row r="33" spans="1:12" x14ac:dyDescent="0.3">
      <c r="A33" s="24" t="s">
        <v>35</v>
      </c>
      <c r="B33" s="20">
        <v>2</v>
      </c>
      <c r="C33" s="21">
        <v>572</v>
      </c>
      <c r="D33" s="22">
        <v>0.31647422345096765</v>
      </c>
      <c r="E33" s="8">
        <v>8010770.6191043369</v>
      </c>
      <c r="F33" s="7">
        <v>9868655.3873092383</v>
      </c>
      <c r="G33" s="18">
        <f>E33-F33</f>
        <v>-1857884.7682049014</v>
      </c>
      <c r="H33" s="8">
        <v>7336160.2329835342</v>
      </c>
      <c r="I33" s="18">
        <f>H33-F33</f>
        <v>-2532495.1543257041</v>
      </c>
      <c r="J33" s="10">
        <v>572</v>
      </c>
      <c r="K33" s="6">
        <v>593</v>
      </c>
      <c r="L33" s="6">
        <f>J33-K33</f>
        <v>-21</v>
      </c>
    </row>
    <row r="34" spans="1:12" ht="16.5" customHeight="1" x14ac:dyDescent="0.3">
      <c r="A34" s="24" t="s">
        <v>36</v>
      </c>
      <c r="B34" s="20">
        <v>8</v>
      </c>
      <c r="C34" s="21">
        <v>493</v>
      </c>
      <c r="D34" s="22">
        <v>0.70811359026369158</v>
      </c>
      <c r="E34" s="8">
        <v>6733769.9715023329</v>
      </c>
      <c r="F34" s="7">
        <v>7789471</v>
      </c>
      <c r="G34" s="18">
        <f t="shared" si="0"/>
        <v>-1055701.0284976671</v>
      </c>
      <c r="H34" s="8">
        <v>6368466.520635223</v>
      </c>
      <c r="I34" s="18">
        <f t="shared" si="3"/>
        <v>-1421004.479364777</v>
      </c>
      <c r="J34" s="10">
        <v>493</v>
      </c>
      <c r="K34" s="6">
        <v>643</v>
      </c>
      <c r="L34" s="6">
        <f t="shared" si="2"/>
        <v>-150</v>
      </c>
    </row>
    <row r="35" spans="1:12" x14ac:dyDescent="0.3">
      <c r="A35" s="24" t="s">
        <v>37</v>
      </c>
      <c r="B35" s="20">
        <v>8</v>
      </c>
      <c r="C35" s="21">
        <v>286</v>
      </c>
      <c r="D35" s="22">
        <v>0.86533736533736538</v>
      </c>
      <c r="E35" s="8">
        <v>4110119.7038419791</v>
      </c>
      <c r="F35" s="7">
        <v>4613121.6259279251</v>
      </c>
      <c r="G35" s="18">
        <f t="shared" si="0"/>
        <v>-503001.92208594596</v>
      </c>
      <c r="H35" s="8">
        <v>3892538.7580674528</v>
      </c>
      <c r="I35" s="18">
        <f t="shared" ref="I35:I72" si="4">H35-F35</f>
        <v>-720582.8678604723</v>
      </c>
      <c r="J35" s="10">
        <v>286</v>
      </c>
      <c r="K35" s="6">
        <v>293</v>
      </c>
      <c r="L35" s="6">
        <f t="shared" si="2"/>
        <v>-7</v>
      </c>
    </row>
    <row r="36" spans="1:12" x14ac:dyDescent="0.3">
      <c r="A36" s="24" t="s">
        <v>38</v>
      </c>
      <c r="B36" s="20">
        <v>2</v>
      </c>
      <c r="C36" s="21">
        <v>284</v>
      </c>
      <c r="D36" s="22">
        <v>0.49424323720098368</v>
      </c>
      <c r="E36" s="8">
        <v>4785693.4548215382</v>
      </c>
      <c r="F36" s="7">
        <v>4476542.0952645456</v>
      </c>
      <c r="G36" s="18">
        <f t="shared" si="0"/>
        <v>309151.35955699254</v>
      </c>
      <c r="H36" s="8">
        <v>4537647.0435831994</v>
      </c>
      <c r="I36" s="18">
        <f t="shared" si="4"/>
        <v>61104.94831865374</v>
      </c>
      <c r="J36" s="10">
        <v>284</v>
      </c>
      <c r="K36" s="6">
        <v>259</v>
      </c>
      <c r="L36" s="6">
        <f t="shared" si="2"/>
        <v>25</v>
      </c>
    </row>
    <row r="37" spans="1:12" x14ac:dyDescent="0.3">
      <c r="A37" s="24" t="s">
        <v>39</v>
      </c>
      <c r="B37" s="20">
        <v>1</v>
      </c>
      <c r="C37" s="21">
        <v>395</v>
      </c>
      <c r="D37" s="22">
        <v>0.57633662794058149</v>
      </c>
      <c r="E37" s="8">
        <v>6074896.0579556832</v>
      </c>
      <c r="F37" s="7">
        <v>6537258.2483359324</v>
      </c>
      <c r="G37" s="18">
        <f t="shared" si="0"/>
        <v>-462362.19038024917</v>
      </c>
      <c r="H37" s="8">
        <v>5773649.6929230141</v>
      </c>
      <c r="I37" s="18">
        <f t="shared" si="4"/>
        <v>-763608.55541291833</v>
      </c>
      <c r="J37" s="10">
        <v>395</v>
      </c>
      <c r="K37" s="6">
        <v>407</v>
      </c>
      <c r="L37" s="6">
        <f t="shared" si="2"/>
        <v>-12</v>
      </c>
    </row>
    <row r="38" spans="1:12" x14ac:dyDescent="0.3">
      <c r="A38" s="24" t="s">
        <v>40</v>
      </c>
      <c r="B38" s="20">
        <v>2</v>
      </c>
      <c r="C38" s="21">
        <v>482</v>
      </c>
      <c r="D38" s="22">
        <v>0.23797673603963757</v>
      </c>
      <c r="E38" s="8">
        <v>6257833.8835073989</v>
      </c>
      <c r="F38" s="7">
        <v>5334525.2676178636</v>
      </c>
      <c r="G38" s="18">
        <f t="shared" si="0"/>
        <v>923308.61588953529</v>
      </c>
      <c r="H38" s="8">
        <v>5794703.7737554396</v>
      </c>
      <c r="I38" s="18">
        <f t="shared" si="4"/>
        <v>460178.50613757595</v>
      </c>
      <c r="J38" s="10">
        <v>482</v>
      </c>
      <c r="K38" s="6">
        <v>450</v>
      </c>
      <c r="L38" s="6">
        <f t="shared" si="2"/>
        <v>32</v>
      </c>
    </row>
    <row r="39" spans="1:12" x14ac:dyDescent="0.3">
      <c r="A39" s="24" t="s">
        <v>41</v>
      </c>
      <c r="B39" s="20">
        <v>8</v>
      </c>
      <c r="C39" s="21">
        <v>353</v>
      </c>
      <c r="D39" s="22">
        <v>0.89386156524113458</v>
      </c>
      <c r="E39" s="8">
        <v>6405842.3818748053</v>
      </c>
      <c r="F39" s="7">
        <v>6538820.5637735706</v>
      </c>
      <c r="G39" s="18">
        <f t="shared" si="0"/>
        <v>-132978.18189876527</v>
      </c>
      <c r="H39" s="8">
        <v>5774357.1287437184</v>
      </c>
      <c r="I39" s="18">
        <f t="shared" si="4"/>
        <v>-764463.4350298522</v>
      </c>
      <c r="J39" s="10">
        <v>353</v>
      </c>
      <c r="K39" s="6">
        <v>353</v>
      </c>
      <c r="L39" s="6">
        <f t="shared" si="2"/>
        <v>0</v>
      </c>
    </row>
    <row r="40" spans="1:12" x14ac:dyDescent="0.3">
      <c r="A40" s="24" t="s">
        <v>42</v>
      </c>
      <c r="B40" s="20">
        <v>3</v>
      </c>
      <c r="C40" s="21">
        <v>342</v>
      </c>
      <c r="D40" s="22">
        <v>0.11232483725035861</v>
      </c>
      <c r="E40" s="8">
        <v>4888350.4564957982</v>
      </c>
      <c r="F40" s="7">
        <v>4394207.6301590148</v>
      </c>
      <c r="G40" s="18">
        <f t="shared" si="0"/>
        <v>494142.82633678336</v>
      </c>
      <c r="H40" s="8">
        <v>4627580.5438934034</v>
      </c>
      <c r="I40" s="18">
        <f t="shared" si="4"/>
        <v>233372.91373438854</v>
      </c>
      <c r="J40" s="10">
        <v>342</v>
      </c>
      <c r="K40" s="6">
        <v>334</v>
      </c>
      <c r="L40" s="6">
        <f t="shared" si="2"/>
        <v>8</v>
      </c>
    </row>
    <row r="41" spans="1:12" x14ac:dyDescent="0.3">
      <c r="A41" s="24" t="s">
        <v>43</v>
      </c>
      <c r="B41" s="20">
        <v>8</v>
      </c>
      <c r="C41" s="21">
        <v>339</v>
      </c>
      <c r="D41" s="22">
        <v>0.98230088495575218</v>
      </c>
      <c r="E41" s="8">
        <v>4838902.9207482841</v>
      </c>
      <c r="F41" s="7">
        <v>5823969.8518771529</v>
      </c>
      <c r="G41" s="18">
        <f t="shared" si="0"/>
        <v>-985066.93112886883</v>
      </c>
      <c r="H41" s="8">
        <v>4511240.6156506753</v>
      </c>
      <c r="I41" s="18">
        <f t="shared" si="4"/>
        <v>-1312729.2362264777</v>
      </c>
      <c r="J41" s="10">
        <v>339</v>
      </c>
      <c r="K41" s="6">
        <v>349</v>
      </c>
      <c r="L41" s="6">
        <f t="shared" si="2"/>
        <v>-10</v>
      </c>
    </row>
    <row r="42" spans="1:12" x14ac:dyDescent="0.3">
      <c r="A42" s="24" t="s">
        <v>44</v>
      </c>
      <c r="B42" s="20">
        <v>7</v>
      </c>
      <c r="C42" s="21">
        <v>256</v>
      </c>
      <c r="D42" s="22">
        <v>0.82108575085324231</v>
      </c>
      <c r="E42" s="8">
        <v>4625877.3315721601</v>
      </c>
      <c r="F42" s="7">
        <v>4361330.1384039633</v>
      </c>
      <c r="G42" s="18">
        <f t="shared" si="0"/>
        <v>264547.19316819683</v>
      </c>
      <c r="H42" s="8">
        <v>4336131.7153707277</v>
      </c>
      <c r="I42" s="18">
        <f t="shared" si="4"/>
        <v>-25198.423033235595</v>
      </c>
      <c r="J42" s="10">
        <v>256</v>
      </c>
      <c r="K42" s="6">
        <v>263</v>
      </c>
      <c r="L42" s="6">
        <f t="shared" si="2"/>
        <v>-7</v>
      </c>
    </row>
    <row r="43" spans="1:12" x14ac:dyDescent="0.3">
      <c r="A43" s="24" t="s">
        <v>45</v>
      </c>
      <c r="B43" s="20">
        <v>2</v>
      </c>
      <c r="C43" s="21">
        <v>371</v>
      </c>
      <c r="D43" s="22">
        <v>0.1078167115902965</v>
      </c>
      <c r="E43" s="8">
        <v>4216678.0521154366</v>
      </c>
      <c r="F43" s="7">
        <v>4083653.6234554034</v>
      </c>
      <c r="G43" s="18">
        <f t="shared" si="0"/>
        <v>133024.42866003327</v>
      </c>
      <c r="H43" s="8">
        <v>3935748.8852890786</v>
      </c>
      <c r="I43" s="18">
        <f t="shared" si="4"/>
        <v>-147904.73816632479</v>
      </c>
      <c r="J43" s="10">
        <v>371</v>
      </c>
      <c r="K43" s="6">
        <v>350</v>
      </c>
      <c r="L43" s="6">
        <f t="shared" si="2"/>
        <v>21</v>
      </c>
    </row>
    <row r="44" spans="1:12" x14ac:dyDescent="0.3">
      <c r="A44" s="24" t="s">
        <v>46</v>
      </c>
      <c r="B44" s="20">
        <v>7</v>
      </c>
      <c r="C44" s="21">
        <v>32</v>
      </c>
      <c r="D44" s="22">
        <v>0</v>
      </c>
      <c r="E44" s="8">
        <v>1145740.9987328667</v>
      </c>
      <c r="F44" s="7">
        <v>1209353.8399999999</v>
      </c>
      <c r="G44" s="18">
        <f t="shared" si="0"/>
        <v>-63612.841267133132</v>
      </c>
      <c r="H44" s="8">
        <v>1104321.6159768808</v>
      </c>
      <c r="I44" s="18">
        <f t="shared" si="4"/>
        <v>-105032.22402311908</v>
      </c>
      <c r="J44" s="10">
        <v>32</v>
      </c>
      <c r="K44" s="6">
        <v>35</v>
      </c>
      <c r="L44" s="6">
        <f t="shared" si="2"/>
        <v>-3</v>
      </c>
    </row>
    <row r="45" spans="1:12" x14ac:dyDescent="0.3">
      <c r="A45" s="24" t="s">
        <v>47</v>
      </c>
      <c r="B45" s="20">
        <v>6</v>
      </c>
      <c r="C45" s="21">
        <v>469</v>
      </c>
      <c r="D45" s="22">
        <v>0.4967177610261404</v>
      </c>
      <c r="E45" s="8">
        <v>6846506.1481576301</v>
      </c>
      <c r="F45" s="7">
        <v>6682028.2957798271</v>
      </c>
      <c r="G45" s="18">
        <f t="shared" si="0"/>
        <v>164477.85237780306</v>
      </c>
      <c r="H45" s="8">
        <v>6464641.0453255307</v>
      </c>
      <c r="I45" s="18">
        <f t="shared" si="4"/>
        <v>-217387.25045429636</v>
      </c>
      <c r="J45" s="10">
        <v>469</v>
      </c>
      <c r="K45" s="6">
        <v>516</v>
      </c>
      <c r="L45" s="6">
        <f t="shared" si="2"/>
        <v>-47</v>
      </c>
    </row>
    <row r="46" spans="1:12" x14ac:dyDescent="0.3">
      <c r="A46" s="24" t="s">
        <v>48</v>
      </c>
      <c r="B46" s="20">
        <v>3</v>
      </c>
      <c r="C46" s="21">
        <v>743</v>
      </c>
      <c r="D46" s="22">
        <v>2.873522843240206E-2</v>
      </c>
      <c r="E46" s="8">
        <v>7730200.0000000019</v>
      </c>
      <c r="F46" s="7">
        <v>7082003</v>
      </c>
      <c r="G46" s="18">
        <f t="shared" si="0"/>
        <v>648197.00000000186</v>
      </c>
      <c r="H46" s="8">
        <v>7339578.1910042316</v>
      </c>
      <c r="I46" s="18">
        <f t="shared" si="4"/>
        <v>257575.19100423157</v>
      </c>
      <c r="J46" s="10">
        <v>743</v>
      </c>
      <c r="K46" s="6">
        <v>735</v>
      </c>
      <c r="L46" s="6">
        <f t="shared" si="2"/>
        <v>8</v>
      </c>
    </row>
    <row r="47" spans="1:12" x14ac:dyDescent="0.3">
      <c r="A47" s="24" t="s">
        <v>116</v>
      </c>
      <c r="B47" s="20">
        <v>6</v>
      </c>
      <c r="C47" s="21">
        <v>349</v>
      </c>
      <c r="D47" s="22">
        <v>0.64049357611609203</v>
      </c>
      <c r="E47" s="8">
        <v>5272109.1120906761</v>
      </c>
      <c r="F47" s="7">
        <v>4805013.5357536497</v>
      </c>
      <c r="G47" s="18">
        <f t="shared" si="0"/>
        <v>467095.57633702643</v>
      </c>
      <c r="H47" s="8">
        <v>4781248.4603981748</v>
      </c>
      <c r="I47" s="18">
        <f t="shared" si="4"/>
        <v>-23765.075355474837</v>
      </c>
      <c r="J47" s="10">
        <v>349</v>
      </c>
      <c r="K47" s="6">
        <v>328</v>
      </c>
      <c r="L47" s="6">
        <f t="shared" si="2"/>
        <v>21</v>
      </c>
    </row>
    <row r="48" spans="1:12" x14ac:dyDescent="0.3">
      <c r="A48" s="24" t="s">
        <v>49</v>
      </c>
      <c r="B48" s="20">
        <v>8</v>
      </c>
      <c r="C48" s="21">
        <v>295</v>
      </c>
      <c r="D48" s="22">
        <v>0.91067866359768435</v>
      </c>
      <c r="E48" s="8">
        <v>4834915.8421061244</v>
      </c>
      <c r="F48" s="7">
        <v>4827185.9787526121</v>
      </c>
      <c r="G48" s="18">
        <f t="shared" si="0"/>
        <v>7729.8633535122499</v>
      </c>
      <c r="H48" s="8">
        <v>4405624.3432379924</v>
      </c>
      <c r="I48" s="18">
        <f t="shared" si="4"/>
        <v>-421561.63551461976</v>
      </c>
      <c r="J48" s="10">
        <v>295</v>
      </c>
      <c r="K48" s="6">
        <v>270</v>
      </c>
      <c r="L48" s="6">
        <f t="shared" si="2"/>
        <v>25</v>
      </c>
    </row>
    <row r="49" spans="1:12" x14ac:dyDescent="0.3">
      <c r="A49" s="24" t="s">
        <v>50</v>
      </c>
      <c r="B49" s="20">
        <v>7</v>
      </c>
      <c r="C49" s="21">
        <v>548</v>
      </c>
      <c r="D49" s="22">
        <v>0.71794741822114094</v>
      </c>
      <c r="E49" s="8">
        <v>7534451.5417514294</v>
      </c>
      <c r="F49" s="7">
        <v>6741918.8344019912</v>
      </c>
      <c r="G49" s="18">
        <f t="shared" si="0"/>
        <v>792532.70734943822</v>
      </c>
      <c r="H49" s="8">
        <v>6862177.9373063147</v>
      </c>
      <c r="I49" s="18">
        <f t="shared" si="4"/>
        <v>120259.10290432349</v>
      </c>
      <c r="J49" s="10">
        <v>548</v>
      </c>
      <c r="K49" s="6">
        <v>424</v>
      </c>
      <c r="L49" s="6">
        <f t="shared" si="2"/>
        <v>124</v>
      </c>
    </row>
    <row r="50" spans="1:12" x14ac:dyDescent="0.3">
      <c r="A50" s="24" t="s">
        <v>117</v>
      </c>
      <c r="B50" s="20">
        <v>8</v>
      </c>
      <c r="C50" s="21">
        <v>310</v>
      </c>
      <c r="D50" s="22">
        <v>0.89739167465133607</v>
      </c>
      <c r="E50" s="8">
        <v>4552186.9029668216</v>
      </c>
      <c r="F50" s="7">
        <v>4055630.7162528415</v>
      </c>
      <c r="G50" s="18">
        <f t="shared" si="0"/>
        <v>496556.18671398005</v>
      </c>
      <c r="H50" s="8">
        <v>4318177.2263161829</v>
      </c>
      <c r="I50" s="18">
        <f t="shared" si="4"/>
        <v>262546.51006334135</v>
      </c>
      <c r="J50" s="10">
        <v>310</v>
      </c>
      <c r="K50" s="6">
        <v>300</v>
      </c>
      <c r="L50" s="6">
        <f t="shared" si="2"/>
        <v>10</v>
      </c>
    </row>
    <row r="51" spans="1:12" x14ac:dyDescent="0.3">
      <c r="A51" s="24" t="s">
        <v>51</v>
      </c>
      <c r="B51" s="20">
        <v>3</v>
      </c>
      <c r="C51" s="21">
        <v>409</v>
      </c>
      <c r="D51" s="22">
        <v>4.1958168922026681E-2</v>
      </c>
      <c r="E51" s="8">
        <v>4584584.3849575417</v>
      </c>
      <c r="F51" s="7">
        <v>4199132.4394186437</v>
      </c>
      <c r="G51" s="18">
        <f t="shared" si="0"/>
        <v>385451.945538898</v>
      </c>
      <c r="H51" s="8">
        <v>4341964.1883131685</v>
      </c>
      <c r="I51" s="18">
        <f t="shared" si="4"/>
        <v>142831.74889452476</v>
      </c>
      <c r="J51" s="10">
        <v>409</v>
      </c>
      <c r="K51" s="6">
        <v>427</v>
      </c>
      <c r="L51" s="6">
        <f t="shared" si="2"/>
        <v>-18</v>
      </c>
    </row>
    <row r="52" spans="1:12" x14ac:dyDescent="0.3">
      <c r="A52" s="24" t="s">
        <v>52</v>
      </c>
      <c r="B52" s="20">
        <v>7</v>
      </c>
      <c r="C52" s="21">
        <v>379</v>
      </c>
      <c r="D52" s="22">
        <v>0.82920693945069512</v>
      </c>
      <c r="E52" s="8">
        <v>5137017.3171919174</v>
      </c>
      <c r="F52" s="7">
        <v>4596985.5763569996</v>
      </c>
      <c r="G52" s="18">
        <f t="shared" si="0"/>
        <v>540031.74083491787</v>
      </c>
      <c r="H52" s="8">
        <v>4889879.5078029372</v>
      </c>
      <c r="I52" s="18">
        <f t="shared" si="4"/>
        <v>292893.9314459376</v>
      </c>
      <c r="J52" s="10">
        <v>379</v>
      </c>
      <c r="K52" s="6">
        <v>326</v>
      </c>
      <c r="L52" s="6">
        <f t="shared" si="2"/>
        <v>53</v>
      </c>
    </row>
    <row r="53" spans="1:12" x14ac:dyDescent="0.3">
      <c r="A53" s="24" t="s">
        <v>53</v>
      </c>
      <c r="B53" s="20">
        <v>8</v>
      </c>
      <c r="C53" s="21">
        <v>279</v>
      </c>
      <c r="D53" s="22">
        <v>0.9066446098704164</v>
      </c>
      <c r="E53" s="8">
        <v>4144251.9664523066</v>
      </c>
      <c r="F53" s="7">
        <v>5188278.308988722</v>
      </c>
      <c r="G53" s="18">
        <f t="shared" si="0"/>
        <v>-1044026.3425364154</v>
      </c>
      <c r="H53" s="8">
        <v>3926978.5233944864</v>
      </c>
      <c r="I53" s="18">
        <f t="shared" si="4"/>
        <v>-1261299.7855942356</v>
      </c>
      <c r="J53" s="10">
        <v>279</v>
      </c>
      <c r="K53" s="6">
        <v>338</v>
      </c>
      <c r="L53" s="6">
        <f t="shared" si="2"/>
        <v>-59</v>
      </c>
    </row>
    <row r="54" spans="1:12" x14ac:dyDescent="0.3">
      <c r="A54" s="24" t="s">
        <v>54</v>
      </c>
      <c r="B54" s="20">
        <v>8</v>
      </c>
      <c r="C54" s="21">
        <v>224</v>
      </c>
      <c r="D54" s="22">
        <v>0.92562413314840497</v>
      </c>
      <c r="E54" s="8">
        <v>4503769.9713608846</v>
      </c>
      <c r="F54" s="7">
        <v>4466368.4553122437</v>
      </c>
      <c r="G54" s="18">
        <f t="shared" si="0"/>
        <v>37401.516048640944</v>
      </c>
      <c r="H54" s="8">
        <v>4046862.5710359695</v>
      </c>
      <c r="I54" s="18">
        <f t="shared" si="4"/>
        <v>-419505.88427627413</v>
      </c>
      <c r="J54" s="10">
        <v>224</v>
      </c>
      <c r="K54" s="6">
        <v>193</v>
      </c>
      <c r="L54" s="6">
        <f t="shared" si="2"/>
        <v>31</v>
      </c>
    </row>
    <row r="55" spans="1:12" x14ac:dyDescent="0.3">
      <c r="A55" s="24" t="s">
        <v>55</v>
      </c>
      <c r="B55" s="20">
        <v>4</v>
      </c>
      <c r="C55" s="21">
        <v>931</v>
      </c>
      <c r="D55" s="22">
        <v>3.5445757250268529E-2</v>
      </c>
      <c r="E55" s="8">
        <v>9497366.3201034945</v>
      </c>
      <c r="F55" s="7">
        <v>8411015</v>
      </c>
      <c r="G55" s="18">
        <f t="shared" si="0"/>
        <v>1086351.3201034945</v>
      </c>
      <c r="H55" s="8">
        <v>9032335.4108507317</v>
      </c>
      <c r="I55" s="18">
        <f t="shared" si="4"/>
        <v>621320.41085073166</v>
      </c>
      <c r="J55" s="10">
        <v>931</v>
      </c>
      <c r="K55" s="6">
        <v>854</v>
      </c>
      <c r="L55" s="6">
        <f t="shared" si="2"/>
        <v>77</v>
      </c>
    </row>
    <row r="56" spans="1:12" x14ac:dyDescent="0.3">
      <c r="A56" s="24" t="s">
        <v>56</v>
      </c>
      <c r="B56" s="20">
        <v>5</v>
      </c>
      <c r="C56" s="21">
        <v>368</v>
      </c>
      <c r="D56" s="22">
        <v>0.59594419208306304</v>
      </c>
      <c r="E56" s="8">
        <v>5039658.6163968844</v>
      </c>
      <c r="F56" s="7">
        <v>4598332.4071021266</v>
      </c>
      <c r="G56" s="18">
        <f t="shared" si="0"/>
        <v>441326.20929475781</v>
      </c>
      <c r="H56" s="8">
        <v>4777514.5280863075</v>
      </c>
      <c r="I56" s="18">
        <f t="shared" si="4"/>
        <v>179182.12098418083</v>
      </c>
      <c r="J56" s="10">
        <v>368</v>
      </c>
      <c r="K56" s="6">
        <v>334</v>
      </c>
      <c r="L56" s="6">
        <f t="shared" si="2"/>
        <v>34</v>
      </c>
    </row>
    <row r="57" spans="1:12" x14ac:dyDescent="0.3">
      <c r="A57" s="24" t="s">
        <v>57</v>
      </c>
      <c r="B57" s="20">
        <v>5</v>
      </c>
      <c r="C57" s="21">
        <v>308</v>
      </c>
      <c r="D57" s="22">
        <v>0.62566306932504112</v>
      </c>
      <c r="E57" s="8">
        <v>5749581.5679107588</v>
      </c>
      <c r="F57" s="7">
        <v>5044623.9407279417</v>
      </c>
      <c r="G57" s="18">
        <f t="shared" si="0"/>
        <v>704957.62718281709</v>
      </c>
      <c r="H57" s="8">
        <v>5467023.817139836</v>
      </c>
      <c r="I57" s="18">
        <f t="shared" si="4"/>
        <v>422399.87641189434</v>
      </c>
      <c r="J57" s="10">
        <v>308</v>
      </c>
      <c r="K57" s="6">
        <v>264</v>
      </c>
      <c r="L57" s="6">
        <f t="shared" si="2"/>
        <v>44</v>
      </c>
    </row>
    <row r="58" spans="1:12" x14ac:dyDescent="0.3">
      <c r="A58" s="24" t="s">
        <v>58</v>
      </c>
      <c r="B58" s="20">
        <v>4</v>
      </c>
      <c r="C58" s="21">
        <v>365</v>
      </c>
      <c r="D58" s="22">
        <v>0.59178082191780823</v>
      </c>
      <c r="E58" s="8">
        <v>7061950.4554857993</v>
      </c>
      <c r="F58" s="7">
        <v>6410001.4128637612</v>
      </c>
      <c r="G58" s="18">
        <f t="shared" si="0"/>
        <v>651949.04262203816</v>
      </c>
      <c r="H58" s="8">
        <v>6680525.2695420189</v>
      </c>
      <c r="I58" s="18">
        <f t="shared" si="4"/>
        <v>270523.8566782577</v>
      </c>
      <c r="J58" s="10">
        <v>365</v>
      </c>
      <c r="K58" s="6">
        <v>370</v>
      </c>
      <c r="L58" s="6">
        <f t="shared" si="2"/>
        <v>-5</v>
      </c>
    </row>
    <row r="59" spans="1:12" x14ac:dyDescent="0.3">
      <c r="A59" s="24" t="s">
        <v>59</v>
      </c>
      <c r="B59" s="20">
        <v>8</v>
      </c>
      <c r="C59" s="21">
        <v>519</v>
      </c>
      <c r="D59" s="22">
        <v>0.50096339113680155</v>
      </c>
      <c r="E59" s="8">
        <v>7311637.9389801268</v>
      </c>
      <c r="F59" s="7">
        <v>6998973.3653788185</v>
      </c>
      <c r="G59" s="18">
        <f t="shared" si="0"/>
        <v>312664.57360130828</v>
      </c>
      <c r="H59" s="8">
        <v>6927727.1317228302</v>
      </c>
      <c r="I59" s="18">
        <f t="shared" si="4"/>
        <v>-71246.233655988239</v>
      </c>
      <c r="J59" s="10">
        <v>519</v>
      </c>
      <c r="K59" s="6">
        <v>555</v>
      </c>
      <c r="L59" s="6">
        <f t="shared" si="2"/>
        <v>-36</v>
      </c>
    </row>
    <row r="60" spans="1:12" x14ac:dyDescent="0.3">
      <c r="A60" s="24" t="s">
        <v>60</v>
      </c>
      <c r="B60" s="20">
        <v>6</v>
      </c>
      <c r="C60" s="21">
        <v>452</v>
      </c>
      <c r="D60" s="22">
        <v>0.30476792486906268</v>
      </c>
      <c r="E60" s="8">
        <v>6446477.8657221021</v>
      </c>
      <c r="F60" s="7">
        <v>6007484.4985292349</v>
      </c>
      <c r="G60" s="18">
        <f t="shared" si="0"/>
        <v>438993.36719286721</v>
      </c>
      <c r="H60" s="8">
        <v>6128348.0377771975</v>
      </c>
      <c r="I60" s="18">
        <f t="shared" si="4"/>
        <v>120863.53924796265</v>
      </c>
      <c r="J60" s="10">
        <v>452</v>
      </c>
      <c r="K60" s="6">
        <v>421</v>
      </c>
      <c r="L60" s="6">
        <f t="shared" si="2"/>
        <v>31</v>
      </c>
    </row>
    <row r="61" spans="1:12" x14ac:dyDescent="0.3">
      <c r="A61" s="24" t="s">
        <v>61</v>
      </c>
      <c r="B61" s="20">
        <v>5</v>
      </c>
      <c r="C61" s="21">
        <v>269</v>
      </c>
      <c r="D61" s="22">
        <v>0</v>
      </c>
      <c r="E61" s="8">
        <v>4129722.8373929444</v>
      </c>
      <c r="F61" s="7">
        <v>3654062.6682904875</v>
      </c>
      <c r="G61" s="18">
        <f t="shared" si="0"/>
        <v>475660.16910245689</v>
      </c>
      <c r="H61" s="8">
        <v>3536292.2980349967</v>
      </c>
      <c r="I61" s="18">
        <f t="shared" si="4"/>
        <v>-117770.37025549076</v>
      </c>
      <c r="J61" s="10">
        <v>269</v>
      </c>
      <c r="K61" s="6">
        <v>273</v>
      </c>
      <c r="L61" s="6">
        <f t="shared" si="2"/>
        <v>-4</v>
      </c>
    </row>
    <row r="62" spans="1:12" x14ac:dyDescent="0.3">
      <c r="A62" s="24" t="s">
        <v>62</v>
      </c>
      <c r="B62" s="20">
        <v>4</v>
      </c>
      <c r="C62" s="21">
        <v>513</v>
      </c>
      <c r="D62" s="22">
        <v>0.6979381160255882</v>
      </c>
      <c r="E62" s="8">
        <v>7597364.103349315</v>
      </c>
      <c r="F62" s="7">
        <v>4746728.7520803837</v>
      </c>
      <c r="G62" s="18">
        <f t="shared" si="0"/>
        <v>2850635.3512689313</v>
      </c>
      <c r="H62" s="8">
        <v>6945484.3079250408</v>
      </c>
      <c r="I62" s="18">
        <f t="shared" si="4"/>
        <v>2198755.5558446571</v>
      </c>
      <c r="J62" s="10">
        <v>513</v>
      </c>
      <c r="K62" s="6">
        <v>344</v>
      </c>
      <c r="L62" s="6">
        <f t="shared" si="2"/>
        <v>169</v>
      </c>
    </row>
    <row r="63" spans="1:12" x14ac:dyDescent="0.3">
      <c r="A63" s="24" t="s">
        <v>118</v>
      </c>
      <c r="B63" s="20">
        <v>8</v>
      </c>
      <c r="C63" s="21">
        <v>239</v>
      </c>
      <c r="D63" s="22">
        <v>0.90179387293800806</v>
      </c>
      <c r="E63" s="8">
        <v>3774573.9221129436</v>
      </c>
      <c r="F63" s="7">
        <v>3814765.7524650884</v>
      </c>
      <c r="G63" s="18">
        <f t="shared" si="0"/>
        <v>-40191.830352144782</v>
      </c>
      <c r="H63" s="8">
        <v>3572487.592395497</v>
      </c>
      <c r="I63" s="18">
        <f t="shared" si="4"/>
        <v>-242278.16006959137</v>
      </c>
      <c r="J63" s="10">
        <v>239</v>
      </c>
      <c r="K63" s="6">
        <v>261</v>
      </c>
      <c r="L63" s="6">
        <f t="shared" si="2"/>
        <v>-22</v>
      </c>
    </row>
    <row r="64" spans="1:12" x14ac:dyDescent="0.3">
      <c r="A64" s="24" t="s">
        <v>63</v>
      </c>
      <c r="B64" s="20">
        <v>3</v>
      </c>
      <c r="C64" s="21">
        <v>407</v>
      </c>
      <c r="D64" s="22">
        <v>3.2160516031483774E-2</v>
      </c>
      <c r="E64" s="8">
        <v>4581949.9225065615</v>
      </c>
      <c r="F64" s="7">
        <v>4284069.0337464493</v>
      </c>
      <c r="G64" s="18">
        <f t="shared" si="0"/>
        <v>297880.88876011223</v>
      </c>
      <c r="H64" s="8">
        <v>4489329.7258621883</v>
      </c>
      <c r="I64" s="18">
        <f t="shared" si="4"/>
        <v>205260.69211573899</v>
      </c>
      <c r="J64" s="10">
        <v>407</v>
      </c>
      <c r="K64" s="6">
        <v>419</v>
      </c>
      <c r="L64" s="6">
        <f t="shared" si="2"/>
        <v>-12</v>
      </c>
    </row>
    <row r="65" spans="1:12" x14ac:dyDescent="0.3">
      <c r="A65" s="24" t="s">
        <v>64</v>
      </c>
      <c r="B65" s="20">
        <v>1</v>
      </c>
      <c r="C65" s="21">
        <v>453</v>
      </c>
      <c r="D65" s="22">
        <v>0.3683236929611311</v>
      </c>
      <c r="E65" s="8">
        <v>7813251.5121036684</v>
      </c>
      <c r="F65" s="7">
        <v>7185585.1834990876</v>
      </c>
      <c r="G65" s="18">
        <f t="shared" si="0"/>
        <v>627666.32860458083</v>
      </c>
      <c r="H65" s="8">
        <v>7395394.1013220297</v>
      </c>
      <c r="I65" s="18">
        <f t="shared" si="4"/>
        <v>209808.91782294214</v>
      </c>
      <c r="J65" s="10">
        <v>453</v>
      </c>
      <c r="K65" s="6">
        <v>436</v>
      </c>
      <c r="L65" s="6">
        <f t="shared" si="2"/>
        <v>17</v>
      </c>
    </row>
    <row r="66" spans="1:12" x14ac:dyDescent="0.3">
      <c r="A66" s="24" t="s">
        <v>65</v>
      </c>
      <c r="B66" s="20">
        <v>6</v>
      </c>
      <c r="C66" s="21">
        <v>413</v>
      </c>
      <c r="D66" s="22">
        <v>0.15432363401423801</v>
      </c>
      <c r="E66" s="8">
        <v>4804490.0709449854</v>
      </c>
      <c r="F66" s="7">
        <v>4487323.7258019708</v>
      </c>
      <c r="G66" s="18">
        <f t="shared" ref="G66:G119" si="5">E66-F66</f>
        <v>317166.34514301457</v>
      </c>
      <c r="H66" s="8">
        <v>4550346.4964984935</v>
      </c>
      <c r="I66" s="18">
        <f t="shared" si="4"/>
        <v>63022.770696522668</v>
      </c>
      <c r="J66" s="10">
        <v>413</v>
      </c>
      <c r="K66" s="6">
        <v>422</v>
      </c>
      <c r="L66" s="6">
        <f t="shared" si="2"/>
        <v>-9</v>
      </c>
    </row>
    <row r="67" spans="1:12" x14ac:dyDescent="0.3">
      <c r="A67" s="24" t="s">
        <v>66</v>
      </c>
      <c r="B67" s="20">
        <v>5</v>
      </c>
      <c r="C67" s="21">
        <v>227</v>
      </c>
      <c r="D67" s="22">
        <v>0.62848087388123675</v>
      </c>
      <c r="E67" s="8">
        <v>4191414.6972875232</v>
      </c>
      <c r="F67" s="7">
        <v>4053555.2130406052</v>
      </c>
      <c r="G67" s="18">
        <f t="shared" si="5"/>
        <v>137859.484246918</v>
      </c>
      <c r="H67" s="8">
        <v>3808480.2640480432</v>
      </c>
      <c r="I67" s="18">
        <f t="shared" si="4"/>
        <v>-245074.94899256201</v>
      </c>
      <c r="J67" s="10">
        <v>227</v>
      </c>
      <c r="K67" s="6">
        <v>242</v>
      </c>
      <c r="L67" s="6">
        <f t="shared" ref="L67:L118" si="6">J67-K67</f>
        <v>-15</v>
      </c>
    </row>
    <row r="68" spans="1:12" x14ac:dyDescent="0.3">
      <c r="A68" s="24" t="s">
        <v>67</v>
      </c>
      <c r="B68" s="20">
        <v>5</v>
      </c>
      <c r="C68" s="21">
        <v>670</v>
      </c>
      <c r="D68" s="22">
        <v>0.401901291663747</v>
      </c>
      <c r="E68" s="8">
        <v>8870487.9545788504</v>
      </c>
      <c r="F68" s="7">
        <v>8019004.9849876286</v>
      </c>
      <c r="G68" s="18">
        <f t="shared" si="5"/>
        <v>851482.96959122177</v>
      </c>
      <c r="H68" s="8">
        <v>8255912.3676566146</v>
      </c>
      <c r="I68" s="18">
        <f t="shared" si="4"/>
        <v>236907.38266898599</v>
      </c>
      <c r="J68" s="10">
        <v>670</v>
      </c>
      <c r="K68" s="6">
        <v>644</v>
      </c>
      <c r="L68" s="6">
        <f t="shared" si="6"/>
        <v>26</v>
      </c>
    </row>
    <row r="69" spans="1:12" x14ac:dyDescent="0.3">
      <c r="A69" s="24" t="s">
        <v>68</v>
      </c>
      <c r="B69" s="20">
        <v>6</v>
      </c>
      <c r="C69" s="21">
        <v>372</v>
      </c>
      <c r="D69" s="22">
        <v>0.72203877741088829</v>
      </c>
      <c r="E69" s="8">
        <v>6153481.3546245676</v>
      </c>
      <c r="F69" s="7">
        <v>5596687.9680566853</v>
      </c>
      <c r="G69" s="18">
        <f t="shared" si="5"/>
        <v>556793.38656788226</v>
      </c>
      <c r="H69" s="8">
        <v>5847751.3141439622</v>
      </c>
      <c r="I69" s="18">
        <f t="shared" si="4"/>
        <v>251063.34608727694</v>
      </c>
      <c r="J69" s="10">
        <v>372</v>
      </c>
      <c r="K69" s="6">
        <v>353</v>
      </c>
      <c r="L69" s="6">
        <f t="shared" si="6"/>
        <v>19</v>
      </c>
    </row>
    <row r="70" spans="1:12" x14ac:dyDescent="0.3">
      <c r="A70" s="24" t="s">
        <v>69</v>
      </c>
      <c r="B70" s="20">
        <v>8</v>
      </c>
      <c r="C70" s="21">
        <v>311</v>
      </c>
      <c r="D70" s="22">
        <v>0.90042154494684545</v>
      </c>
      <c r="E70" s="8">
        <v>5021957.5993053839</v>
      </c>
      <c r="F70" s="7">
        <v>5259653.0103897471</v>
      </c>
      <c r="G70" s="18">
        <f t="shared" si="5"/>
        <v>-237695.41108436324</v>
      </c>
      <c r="H70" s="8">
        <v>4781915.3194149872</v>
      </c>
      <c r="I70" s="18">
        <f t="shared" si="4"/>
        <v>-477737.69097475987</v>
      </c>
      <c r="J70" s="10">
        <v>311</v>
      </c>
      <c r="K70" s="6">
        <v>403</v>
      </c>
      <c r="L70" s="6">
        <f t="shared" si="6"/>
        <v>-92</v>
      </c>
    </row>
    <row r="71" spans="1:12" x14ac:dyDescent="0.3">
      <c r="A71" s="24" t="s">
        <v>70</v>
      </c>
      <c r="B71" s="20">
        <v>3</v>
      </c>
      <c r="C71" s="21">
        <v>614</v>
      </c>
      <c r="D71" s="22">
        <v>5.3389657980456029E-2</v>
      </c>
      <c r="E71" s="8">
        <v>6416273.0551800439</v>
      </c>
      <c r="F71" s="7">
        <v>6209544.8226784999</v>
      </c>
      <c r="G71" s="18">
        <f t="shared" si="5"/>
        <v>206728.23250154406</v>
      </c>
      <c r="H71" s="8">
        <v>6038741.0269907732</v>
      </c>
      <c r="I71" s="18">
        <f t="shared" si="4"/>
        <v>-170803.7956877267</v>
      </c>
      <c r="J71" s="10">
        <v>614</v>
      </c>
      <c r="K71" s="6">
        <v>620</v>
      </c>
      <c r="L71" s="6">
        <f t="shared" si="6"/>
        <v>-6</v>
      </c>
    </row>
    <row r="72" spans="1:12" x14ac:dyDescent="0.3">
      <c r="A72" s="24" t="s">
        <v>71</v>
      </c>
      <c r="B72" s="20">
        <v>7</v>
      </c>
      <c r="C72" s="21">
        <v>354</v>
      </c>
      <c r="D72" s="22">
        <v>0.79595290037478328</v>
      </c>
      <c r="E72" s="8">
        <v>5136865.4378193729</v>
      </c>
      <c r="F72" s="7">
        <v>5254389.1559984274</v>
      </c>
      <c r="G72" s="18">
        <f t="shared" si="5"/>
        <v>-117523.71817905456</v>
      </c>
      <c r="H72" s="8">
        <v>4883588.0265573598</v>
      </c>
      <c r="I72" s="18">
        <f t="shared" si="4"/>
        <v>-370801.12944106758</v>
      </c>
      <c r="J72" s="10">
        <v>354</v>
      </c>
      <c r="K72" s="6">
        <v>387</v>
      </c>
      <c r="L72" s="6">
        <f t="shared" si="6"/>
        <v>-33</v>
      </c>
    </row>
    <row r="73" spans="1:12" x14ac:dyDescent="0.3">
      <c r="A73" s="24" t="s">
        <v>72</v>
      </c>
      <c r="B73" s="20">
        <v>4</v>
      </c>
      <c r="C73" s="21">
        <v>150</v>
      </c>
      <c r="D73" s="22">
        <v>0.52666666666666662</v>
      </c>
      <c r="E73" s="8">
        <v>4137625.2235254697</v>
      </c>
      <c r="F73" s="7">
        <v>0</v>
      </c>
      <c r="G73" s="18">
        <f t="shared" si="5"/>
        <v>4137625.2235254697</v>
      </c>
      <c r="H73" s="8">
        <v>3762239.9689951078</v>
      </c>
      <c r="I73" s="18" t="s">
        <v>12</v>
      </c>
      <c r="J73" s="10">
        <v>150</v>
      </c>
      <c r="K73" s="6">
        <v>0</v>
      </c>
      <c r="L73" s="6">
        <f t="shared" si="6"/>
        <v>150</v>
      </c>
    </row>
    <row r="74" spans="1:12" x14ac:dyDescent="0.3">
      <c r="A74" s="24" t="s">
        <v>73</v>
      </c>
      <c r="B74" s="20">
        <v>5</v>
      </c>
      <c r="C74" s="21">
        <v>227</v>
      </c>
      <c r="D74" s="22">
        <v>0.7326749088153095</v>
      </c>
      <c r="E74" s="8">
        <v>3992755.1266196598</v>
      </c>
      <c r="F74" s="7">
        <v>3672017.4337908775</v>
      </c>
      <c r="G74" s="18">
        <f t="shared" si="5"/>
        <v>320737.69282878237</v>
      </c>
      <c r="H74" s="8">
        <v>3780872.935908094</v>
      </c>
      <c r="I74" s="18">
        <f t="shared" ref="I74:I119" si="7">H74-F74</f>
        <v>108855.50211721659</v>
      </c>
      <c r="J74" s="10">
        <v>227</v>
      </c>
      <c r="K74" s="6">
        <v>215</v>
      </c>
      <c r="L74" s="6">
        <f t="shared" si="6"/>
        <v>12</v>
      </c>
    </row>
    <row r="75" spans="1:12" x14ac:dyDescent="0.3">
      <c r="A75" s="24" t="s">
        <v>74</v>
      </c>
      <c r="B75" s="20">
        <v>8</v>
      </c>
      <c r="C75" s="21">
        <v>440</v>
      </c>
      <c r="D75" s="22">
        <v>0.79768948391276173</v>
      </c>
      <c r="E75" s="8">
        <v>5788932.5274389545</v>
      </c>
      <c r="F75" s="7">
        <v>5335274.0899034953</v>
      </c>
      <c r="G75" s="18">
        <f t="shared" si="5"/>
        <v>453658.43753545918</v>
      </c>
      <c r="H75" s="8">
        <v>5457791.2361042444</v>
      </c>
      <c r="I75" s="18">
        <f t="shared" si="7"/>
        <v>122517.14620074909</v>
      </c>
      <c r="J75" s="10">
        <v>440</v>
      </c>
      <c r="K75" s="6">
        <v>411</v>
      </c>
      <c r="L75" s="6">
        <f t="shared" si="6"/>
        <v>29</v>
      </c>
    </row>
    <row r="76" spans="1:12" x14ac:dyDescent="0.3">
      <c r="A76" s="24" t="s">
        <v>119</v>
      </c>
      <c r="B76" s="20">
        <v>3</v>
      </c>
      <c r="C76" s="21">
        <v>712</v>
      </c>
      <c r="D76" s="22">
        <v>0.11674040745049943</v>
      </c>
      <c r="E76" s="8">
        <v>9715805.1299816146</v>
      </c>
      <c r="F76" s="7">
        <v>9117880.2537681237</v>
      </c>
      <c r="G76" s="18">
        <f t="shared" si="5"/>
        <v>597924.87621349096</v>
      </c>
      <c r="H76" s="8">
        <v>9154959.3697872311</v>
      </c>
      <c r="I76" s="18">
        <f t="shared" si="7"/>
        <v>37079.116019107401</v>
      </c>
      <c r="J76" s="10">
        <v>712</v>
      </c>
      <c r="K76" s="6">
        <v>696</v>
      </c>
      <c r="L76" s="6">
        <f t="shared" si="6"/>
        <v>16</v>
      </c>
    </row>
    <row r="77" spans="1:12" x14ac:dyDescent="0.3">
      <c r="A77" s="24" t="s">
        <v>75</v>
      </c>
      <c r="B77" s="20">
        <v>8</v>
      </c>
      <c r="C77" s="21">
        <v>384</v>
      </c>
      <c r="D77" s="22">
        <v>0.89322916666666663</v>
      </c>
      <c r="E77" s="8">
        <v>6244021.7818026524</v>
      </c>
      <c r="F77" s="7">
        <v>5890998.9180322159</v>
      </c>
      <c r="G77" s="18">
        <f t="shared" si="5"/>
        <v>353022.8637704365</v>
      </c>
      <c r="H77" s="8">
        <v>5939725.7365672877</v>
      </c>
      <c r="I77" s="18">
        <f t="shared" si="7"/>
        <v>48726.818535071798</v>
      </c>
      <c r="J77" s="10">
        <v>384</v>
      </c>
      <c r="K77" s="6">
        <v>363</v>
      </c>
      <c r="L77" s="6">
        <f t="shared" si="6"/>
        <v>21</v>
      </c>
    </row>
    <row r="78" spans="1:12" x14ac:dyDescent="0.3">
      <c r="A78" s="24" t="s">
        <v>76</v>
      </c>
      <c r="B78" s="20">
        <v>6</v>
      </c>
      <c r="C78" s="21">
        <v>349</v>
      </c>
      <c r="D78" s="22">
        <v>0.59190295843012486</v>
      </c>
      <c r="E78" s="8">
        <v>5225571.7577392627</v>
      </c>
      <c r="F78" s="7">
        <v>5219224.4346235935</v>
      </c>
      <c r="G78" s="18">
        <f t="shared" si="5"/>
        <v>6347.3231156691909</v>
      </c>
      <c r="H78" s="8">
        <v>4962018.1056089737</v>
      </c>
      <c r="I78" s="18">
        <f t="shared" si="7"/>
        <v>-257206.32901461981</v>
      </c>
      <c r="J78" s="10">
        <v>349</v>
      </c>
      <c r="K78" s="6">
        <v>320</v>
      </c>
      <c r="L78" s="6">
        <f t="shared" si="6"/>
        <v>29</v>
      </c>
    </row>
    <row r="79" spans="1:12" x14ac:dyDescent="0.3">
      <c r="A79" s="24" t="s">
        <v>77</v>
      </c>
      <c r="B79" s="20">
        <v>6</v>
      </c>
      <c r="C79" s="21">
        <v>222</v>
      </c>
      <c r="D79" s="22">
        <v>0.13801801801801802</v>
      </c>
      <c r="E79" s="8">
        <v>2987183.3079037536</v>
      </c>
      <c r="F79" s="7">
        <v>2812340.6356626991</v>
      </c>
      <c r="G79" s="18">
        <f t="shared" si="5"/>
        <v>174842.67224105448</v>
      </c>
      <c r="H79" s="8">
        <v>2804004.898799378</v>
      </c>
      <c r="I79" s="18">
        <f t="shared" si="7"/>
        <v>-8335.736863321159</v>
      </c>
      <c r="J79" s="10">
        <v>222</v>
      </c>
      <c r="K79" s="6">
        <v>227</v>
      </c>
      <c r="L79" s="6">
        <f t="shared" si="6"/>
        <v>-5</v>
      </c>
    </row>
    <row r="80" spans="1:12" x14ac:dyDescent="0.3">
      <c r="A80" s="24" t="s">
        <v>78</v>
      </c>
      <c r="B80" s="20">
        <v>5</v>
      </c>
      <c r="C80" s="21">
        <v>269</v>
      </c>
      <c r="D80" s="22">
        <v>0.69115193975788769</v>
      </c>
      <c r="E80" s="8">
        <v>4831870.1933169635</v>
      </c>
      <c r="F80" s="7">
        <v>4496219.3332262198</v>
      </c>
      <c r="G80" s="18">
        <f t="shared" si="5"/>
        <v>335650.86009074375</v>
      </c>
      <c r="H80" s="8">
        <v>4387748.5055832742</v>
      </c>
      <c r="I80" s="18">
        <f t="shared" si="7"/>
        <v>-108470.82764294557</v>
      </c>
      <c r="J80" s="10">
        <v>269</v>
      </c>
      <c r="K80" s="6">
        <v>269</v>
      </c>
      <c r="L80" s="6">
        <f t="shared" si="6"/>
        <v>0</v>
      </c>
    </row>
    <row r="81" spans="1:12" x14ac:dyDescent="0.3">
      <c r="A81" s="24" t="s">
        <v>79</v>
      </c>
      <c r="B81" s="20">
        <v>7</v>
      </c>
      <c r="C81" s="21">
        <v>300</v>
      </c>
      <c r="D81" s="22">
        <v>0.82333333333333336</v>
      </c>
      <c r="E81" s="8">
        <v>4981851.1407739846</v>
      </c>
      <c r="F81" s="7">
        <v>5217788.0809620824</v>
      </c>
      <c r="G81" s="18">
        <f t="shared" si="5"/>
        <v>-235936.94018809777</v>
      </c>
      <c r="H81" s="8">
        <v>4736413.9704321744</v>
      </c>
      <c r="I81" s="18">
        <f t="shared" si="7"/>
        <v>-481374.11052990798</v>
      </c>
      <c r="J81" s="10">
        <v>300</v>
      </c>
      <c r="K81" s="6">
        <v>353</v>
      </c>
      <c r="L81" s="6">
        <f t="shared" si="6"/>
        <v>-53</v>
      </c>
    </row>
    <row r="82" spans="1:12" x14ac:dyDescent="0.3">
      <c r="A82" s="24" t="s">
        <v>80</v>
      </c>
      <c r="B82" s="20">
        <v>4</v>
      </c>
      <c r="C82" s="21">
        <v>520</v>
      </c>
      <c r="D82" s="22">
        <v>0.50396096440872562</v>
      </c>
      <c r="E82" s="8">
        <v>8188306.3772188146</v>
      </c>
      <c r="F82" s="7">
        <v>8012863.1243274771</v>
      </c>
      <c r="G82" s="18">
        <f t="shared" si="5"/>
        <v>175443.2528913375</v>
      </c>
      <c r="H82" s="8">
        <v>7766661.9614497703</v>
      </c>
      <c r="I82" s="18">
        <f t="shared" si="7"/>
        <v>-246201.16287770681</v>
      </c>
      <c r="J82" s="10">
        <v>520</v>
      </c>
      <c r="K82" s="6">
        <v>544</v>
      </c>
      <c r="L82" s="6">
        <f t="shared" si="6"/>
        <v>-24</v>
      </c>
    </row>
    <row r="83" spans="1:12" x14ac:dyDescent="0.3">
      <c r="A83" s="24" t="s">
        <v>81</v>
      </c>
      <c r="B83" s="20">
        <v>7</v>
      </c>
      <c r="C83" s="21">
        <v>339</v>
      </c>
      <c r="D83" s="22">
        <v>0.63570611556885703</v>
      </c>
      <c r="E83" s="8">
        <v>4281356.4712017868</v>
      </c>
      <c r="F83" s="7">
        <v>4462143.1224761521</v>
      </c>
      <c r="G83" s="18">
        <f t="shared" si="5"/>
        <v>-180786.65127436537</v>
      </c>
      <c r="H83" s="8">
        <v>4056173.2614186639</v>
      </c>
      <c r="I83" s="18">
        <f t="shared" si="7"/>
        <v>-405969.86105748825</v>
      </c>
      <c r="J83" s="10">
        <v>339</v>
      </c>
      <c r="K83" s="6">
        <v>317</v>
      </c>
      <c r="L83" s="6">
        <f t="shared" si="6"/>
        <v>22</v>
      </c>
    </row>
    <row r="84" spans="1:12" x14ac:dyDescent="0.3">
      <c r="A84" s="24" t="s">
        <v>82</v>
      </c>
      <c r="B84" s="20">
        <v>4</v>
      </c>
      <c r="C84" s="21">
        <v>495</v>
      </c>
      <c r="D84" s="22">
        <v>0.60426522779463954</v>
      </c>
      <c r="E84" s="8">
        <v>8290914.2783561936</v>
      </c>
      <c r="F84" s="7">
        <v>9084065.820645703</v>
      </c>
      <c r="G84" s="18">
        <f t="shared" si="5"/>
        <v>-793151.54228950944</v>
      </c>
      <c r="H84" s="8">
        <v>7855755.2273226492</v>
      </c>
      <c r="I84" s="18">
        <f t="shared" si="7"/>
        <v>-1228310.5933230538</v>
      </c>
      <c r="J84" s="10">
        <v>495</v>
      </c>
      <c r="K84" s="6">
        <v>543</v>
      </c>
      <c r="L84" s="6">
        <f t="shared" si="6"/>
        <v>-48</v>
      </c>
    </row>
    <row r="85" spans="1:12" x14ac:dyDescent="0.3">
      <c r="A85" s="24" t="s">
        <v>83</v>
      </c>
      <c r="B85" s="20">
        <v>7</v>
      </c>
      <c r="C85" s="21">
        <v>132</v>
      </c>
      <c r="D85" s="22">
        <v>0.51981351981351975</v>
      </c>
      <c r="E85" s="8">
        <v>5604080.6975102955</v>
      </c>
      <c r="F85" s="7">
        <v>5332421.543361566</v>
      </c>
      <c r="G85" s="18">
        <f t="shared" si="5"/>
        <v>271659.15414872952</v>
      </c>
      <c r="H85" s="8">
        <v>5264003.6435676254</v>
      </c>
      <c r="I85" s="18">
        <f t="shared" si="7"/>
        <v>-68417.899793940596</v>
      </c>
      <c r="J85" s="10">
        <v>132</v>
      </c>
      <c r="K85" s="6">
        <v>136</v>
      </c>
      <c r="L85" s="6">
        <f t="shared" si="6"/>
        <v>-4</v>
      </c>
    </row>
    <row r="86" spans="1:12" x14ac:dyDescent="0.3">
      <c r="A86" s="24" t="s">
        <v>120</v>
      </c>
      <c r="B86" s="20">
        <v>7</v>
      </c>
      <c r="C86" s="21">
        <v>322</v>
      </c>
      <c r="D86" s="22">
        <v>0.91696781479390166</v>
      </c>
      <c r="E86" s="8">
        <v>6550123.7099740664</v>
      </c>
      <c r="F86" s="7">
        <v>5603597.2507390715</v>
      </c>
      <c r="G86" s="18">
        <f t="shared" si="5"/>
        <v>946526.45923499484</v>
      </c>
      <c r="H86" s="8">
        <v>5950125.2584118629</v>
      </c>
      <c r="I86" s="18">
        <f t="shared" si="7"/>
        <v>346528.00767279137</v>
      </c>
      <c r="J86" s="10">
        <v>322</v>
      </c>
      <c r="K86" s="6">
        <v>317</v>
      </c>
      <c r="L86" s="6">
        <f t="shared" si="6"/>
        <v>5</v>
      </c>
    </row>
    <row r="87" spans="1:12" x14ac:dyDescent="0.3">
      <c r="A87" s="24" t="s">
        <v>84</v>
      </c>
      <c r="B87" s="20">
        <v>4</v>
      </c>
      <c r="C87" s="21">
        <v>681</v>
      </c>
      <c r="D87" s="22">
        <v>0.86364497612188407</v>
      </c>
      <c r="E87" s="8">
        <v>12283002.886539903</v>
      </c>
      <c r="F87" s="7">
        <v>11078686.603944717</v>
      </c>
      <c r="G87" s="18">
        <f t="shared" si="5"/>
        <v>1204316.2825951856</v>
      </c>
      <c r="H87" s="8">
        <v>11172925.54641898</v>
      </c>
      <c r="I87" s="18">
        <f t="shared" si="7"/>
        <v>94238.942474262789</v>
      </c>
      <c r="J87" s="10">
        <v>681</v>
      </c>
      <c r="K87" s="6">
        <v>686</v>
      </c>
      <c r="L87" s="6">
        <f t="shared" si="6"/>
        <v>-5</v>
      </c>
    </row>
    <row r="88" spans="1:12" x14ac:dyDescent="0.3">
      <c r="A88" s="24" t="s">
        <v>85</v>
      </c>
      <c r="B88" s="20">
        <v>4</v>
      </c>
      <c r="C88" s="21">
        <v>631</v>
      </c>
      <c r="D88" s="22">
        <v>0</v>
      </c>
      <c r="E88" s="8">
        <v>6892870.4451034078</v>
      </c>
      <c r="F88" s="7">
        <v>5049108.0199835254</v>
      </c>
      <c r="G88" s="18">
        <f t="shared" si="5"/>
        <v>1843762.4251198824</v>
      </c>
      <c r="H88" s="8">
        <v>6194277.7510052612</v>
      </c>
      <c r="I88" s="18">
        <f t="shared" si="7"/>
        <v>1145169.7310217358</v>
      </c>
      <c r="J88" s="10">
        <v>631</v>
      </c>
      <c r="K88" s="6">
        <v>510</v>
      </c>
      <c r="L88" s="6">
        <f t="shared" si="6"/>
        <v>121</v>
      </c>
    </row>
    <row r="89" spans="1:12" x14ac:dyDescent="0.3">
      <c r="A89" s="24" t="s">
        <v>86</v>
      </c>
      <c r="B89" s="20">
        <v>2</v>
      </c>
      <c r="C89" s="21">
        <v>181</v>
      </c>
      <c r="D89" s="22">
        <v>6.2561875259476901E-2</v>
      </c>
      <c r="E89" s="8">
        <v>2918961.5055796155</v>
      </c>
      <c r="F89" s="7">
        <v>2566327.0247153151</v>
      </c>
      <c r="G89" s="18">
        <f t="shared" si="5"/>
        <v>352634.48086430039</v>
      </c>
      <c r="H89" s="8">
        <v>2747787.5697992938</v>
      </c>
      <c r="I89" s="18">
        <f t="shared" si="7"/>
        <v>181460.54508397868</v>
      </c>
      <c r="J89" s="10">
        <v>181</v>
      </c>
      <c r="K89" s="6">
        <v>184</v>
      </c>
      <c r="L89" s="6">
        <f t="shared" si="6"/>
        <v>-3</v>
      </c>
    </row>
    <row r="90" spans="1:12" x14ac:dyDescent="0.3">
      <c r="A90" s="24" t="s">
        <v>87</v>
      </c>
      <c r="B90" s="20">
        <v>8</v>
      </c>
      <c r="C90" s="21">
        <v>261</v>
      </c>
      <c r="D90" s="22">
        <v>0.89655172413793105</v>
      </c>
      <c r="E90" s="8">
        <v>4117007.3563910136</v>
      </c>
      <c r="F90" s="7">
        <v>4278847.9976739995</v>
      </c>
      <c r="G90" s="18">
        <f t="shared" si="5"/>
        <v>-161840.64128298592</v>
      </c>
      <c r="H90" s="8">
        <v>3868748.4229851095</v>
      </c>
      <c r="I90" s="18">
        <f t="shared" si="7"/>
        <v>-410099.57468889002</v>
      </c>
      <c r="J90" s="10">
        <v>261</v>
      </c>
      <c r="K90" s="6">
        <v>245</v>
      </c>
      <c r="L90" s="6">
        <f t="shared" si="6"/>
        <v>16</v>
      </c>
    </row>
    <row r="91" spans="1:12" ht="31.2" x14ac:dyDescent="0.3">
      <c r="A91" s="24" t="s">
        <v>121</v>
      </c>
      <c r="B91" s="20">
        <v>2</v>
      </c>
      <c r="C91" s="21">
        <v>495</v>
      </c>
      <c r="D91" s="22">
        <v>0.27318482631962254</v>
      </c>
      <c r="E91" s="8">
        <v>6944989.4108583741</v>
      </c>
      <c r="F91" s="7">
        <v>6513782.24030664</v>
      </c>
      <c r="G91" s="18">
        <f t="shared" si="5"/>
        <v>431207.17055173405</v>
      </c>
      <c r="H91" s="8">
        <v>6705413.5518174171</v>
      </c>
      <c r="I91" s="18">
        <f t="shared" si="7"/>
        <v>191631.3115107771</v>
      </c>
      <c r="J91" s="10">
        <v>495</v>
      </c>
      <c r="K91" s="6">
        <v>464</v>
      </c>
      <c r="L91" s="6">
        <f t="shared" si="6"/>
        <v>31</v>
      </c>
    </row>
    <row r="92" spans="1:12" x14ac:dyDescent="0.3">
      <c r="A92" s="24" t="s">
        <v>88</v>
      </c>
      <c r="B92" s="20">
        <v>2</v>
      </c>
      <c r="C92" s="21">
        <v>601</v>
      </c>
      <c r="D92" s="22">
        <v>0.17759574498343217</v>
      </c>
      <c r="E92" s="8">
        <v>6646018.3373494288</v>
      </c>
      <c r="F92" s="7">
        <v>5844695</v>
      </c>
      <c r="G92" s="18">
        <f t="shared" si="5"/>
        <v>801323.3373494288</v>
      </c>
      <c r="H92" s="8">
        <v>6156904.2131700926</v>
      </c>
      <c r="I92" s="18">
        <f t="shared" si="7"/>
        <v>312209.21317009255</v>
      </c>
      <c r="J92" s="10">
        <v>601</v>
      </c>
      <c r="K92" s="6">
        <v>585</v>
      </c>
      <c r="L92" s="6">
        <f t="shared" si="6"/>
        <v>16</v>
      </c>
    </row>
    <row r="93" spans="1:12" x14ac:dyDescent="0.3">
      <c r="A93" s="24" t="s">
        <v>138</v>
      </c>
      <c r="B93" s="20">
        <v>6</v>
      </c>
      <c r="C93" s="21">
        <v>311</v>
      </c>
      <c r="D93" s="22">
        <v>8.7055284721501924E-2</v>
      </c>
      <c r="E93" s="8">
        <v>4651278.1118527036</v>
      </c>
      <c r="F93" s="7">
        <v>4331771.3537937459</v>
      </c>
      <c r="G93" s="18">
        <f t="shared" si="5"/>
        <v>319506.75805895776</v>
      </c>
      <c r="H93" s="8">
        <v>4397274.661238282</v>
      </c>
      <c r="I93" s="18">
        <f t="shared" si="7"/>
        <v>65503.307444536127</v>
      </c>
      <c r="J93" s="10">
        <v>311</v>
      </c>
      <c r="K93" s="6">
        <v>307</v>
      </c>
      <c r="L93" s="6">
        <f t="shared" si="6"/>
        <v>4</v>
      </c>
    </row>
    <row r="94" spans="1:12" x14ac:dyDescent="0.3">
      <c r="A94" s="24" t="s">
        <v>90</v>
      </c>
      <c r="B94" s="20">
        <v>6</v>
      </c>
      <c r="C94" s="21">
        <v>403</v>
      </c>
      <c r="D94" s="22">
        <v>0.52073636912346588</v>
      </c>
      <c r="E94" s="8">
        <v>6872811.825482267</v>
      </c>
      <c r="F94" s="7">
        <v>6453068.2112965509</v>
      </c>
      <c r="G94" s="18">
        <f t="shared" si="5"/>
        <v>419743.61418571603</v>
      </c>
      <c r="H94" s="8">
        <v>6538751.9665049519</v>
      </c>
      <c r="I94" s="18">
        <f t="shared" si="7"/>
        <v>85683.755208401009</v>
      </c>
      <c r="J94" s="10">
        <v>403</v>
      </c>
      <c r="K94" s="6">
        <v>390</v>
      </c>
      <c r="L94" s="6">
        <f t="shared" si="6"/>
        <v>13</v>
      </c>
    </row>
    <row r="95" spans="1:12" x14ac:dyDescent="0.3">
      <c r="A95" s="24" t="s">
        <v>91</v>
      </c>
      <c r="B95" s="20">
        <v>4</v>
      </c>
      <c r="C95" s="21">
        <v>382</v>
      </c>
      <c r="D95" s="22">
        <v>0.17030140021218962</v>
      </c>
      <c r="E95" s="8">
        <v>4418638.1981247328</v>
      </c>
      <c r="F95" s="7">
        <v>4057897.5496250577</v>
      </c>
      <c r="G95" s="18">
        <f t="shared" si="5"/>
        <v>360740.6484996751</v>
      </c>
      <c r="H95" s="8">
        <v>4183369.4657246685</v>
      </c>
      <c r="I95" s="18">
        <f t="shared" si="7"/>
        <v>125471.91609961074</v>
      </c>
      <c r="J95" s="10">
        <v>382</v>
      </c>
      <c r="K95" s="6">
        <v>367</v>
      </c>
      <c r="L95" s="6">
        <f t="shared" si="6"/>
        <v>15</v>
      </c>
    </row>
    <row r="96" spans="1:12" x14ac:dyDescent="0.3">
      <c r="A96" s="24" t="s">
        <v>92</v>
      </c>
      <c r="B96" s="20">
        <v>8</v>
      </c>
      <c r="C96" s="21">
        <v>246</v>
      </c>
      <c r="D96" s="22">
        <v>0.78607148335634303</v>
      </c>
      <c r="E96" s="8">
        <v>3870091.1011972902</v>
      </c>
      <c r="F96" s="7">
        <v>3645903.3655817886</v>
      </c>
      <c r="G96" s="18">
        <f t="shared" si="5"/>
        <v>224187.73561550165</v>
      </c>
      <c r="H96" s="8">
        <v>3666074.7930669929</v>
      </c>
      <c r="I96" s="18">
        <f t="shared" si="7"/>
        <v>20171.427485204302</v>
      </c>
      <c r="J96" s="10">
        <v>246</v>
      </c>
      <c r="K96" s="6">
        <v>256</v>
      </c>
      <c r="L96" s="6">
        <f t="shared" si="6"/>
        <v>-10</v>
      </c>
    </row>
    <row r="97" spans="1:12" x14ac:dyDescent="0.3">
      <c r="A97" s="24" t="s">
        <v>93</v>
      </c>
      <c r="B97" s="20">
        <v>7</v>
      </c>
      <c r="C97" s="21">
        <v>245</v>
      </c>
      <c r="D97" s="22">
        <v>0.80011031439602875</v>
      </c>
      <c r="E97" s="8">
        <v>4438922.5590082901</v>
      </c>
      <c r="F97" s="7">
        <v>4178458.8046615282</v>
      </c>
      <c r="G97" s="18">
        <f t="shared" si="5"/>
        <v>260463.75434676185</v>
      </c>
      <c r="H97" s="8">
        <v>4218077.6692937808</v>
      </c>
      <c r="I97" s="18">
        <f t="shared" si="7"/>
        <v>39618.864632252604</v>
      </c>
      <c r="J97" s="10">
        <v>245</v>
      </c>
      <c r="K97" s="6">
        <v>265</v>
      </c>
      <c r="L97" s="6">
        <f t="shared" si="6"/>
        <v>-20</v>
      </c>
    </row>
    <row r="98" spans="1:12" x14ac:dyDescent="0.3">
      <c r="A98" s="24" t="s">
        <v>94</v>
      </c>
      <c r="B98" s="20">
        <v>7</v>
      </c>
      <c r="C98" s="21">
        <v>248</v>
      </c>
      <c r="D98" s="22">
        <v>0.75806451612903225</v>
      </c>
      <c r="E98" s="8">
        <v>4479895.9733913857</v>
      </c>
      <c r="F98" s="7">
        <v>3924184.1654800782</v>
      </c>
      <c r="G98" s="18">
        <f t="shared" si="5"/>
        <v>555711.80791130755</v>
      </c>
      <c r="H98" s="8">
        <v>4022186.7943988307</v>
      </c>
      <c r="I98" s="18">
        <f t="shared" si="7"/>
        <v>98002.62891875254</v>
      </c>
      <c r="J98" s="10">
        <v>248</v>
      </c>
      <c r="K98" s="6">
        <v>225</v>
      </c>
      <c r="L98" s="6">
        <f t="shared" si="6"/>
        <v>23</v>
      </c>
    </row>
    <row r="99" spans="1:12" x14ac:dyDescent="0.3">
      <c r="A99" s="24" t="s">
        <v>95</v>
      </c>
      <c r="B99" s="20">
        <v>8</v>
      </c>
      <c r="C99" s="21">
        <v>447</v>
      </c>
      <c r="D99" s="22">
        <v>0.91722595078299773</v>
      </c>
      <c r="E99" s="8">
        <v>6195419.0460190838</v>
      </c>
      <c r="F99" s="7">
        <v>6008597.7021420943</v>
      </c>
      <c r="G99" s="18">
        <f t="shared" si="5"/>
        <v>186821.34387698956</v>
      </c>
      <c r="H99" s="8">
        <v>5845989.2749995366</v>
      </c>
      <c r="I99" s="18">
        <f t="shared" si="7"/>
        <v>-162608.42714255769</v>
      </c>
      <c r="J99" s="10">
        <v>447</v>
      </c>
      <c r="K99" s="6">
        <v>481</v>
      </c>
      <c r="L99" s="6">
        <f t="shared" si="6"/>
        <v>-34</v>
      </c>
    </row>
    <row r="100" spans="1:12" x14ac:dyDescent="0.3">
      <c r="A100" s="24" t="s">
        <v>96</v>
      </c>
      <c r="B100" s="20">
        <v>3</v>
      </c>
      <c r="C100" s="21">
        <v>471</v>
      </c>
      <c r="D100" s="22">
        <v>8.432195288837907E-2</v>
      </c>
      <c r="E100" s="8">
        <v>5408166.0853992607</v>
      </c>
      <c r="F100" s="7">
        <v>4942211.6082605589</v>
      </c>
      <c r="G100" s="18">
        <f t="shared" si="5"/>
        <v>465954.47713870183</v>
      </c>
      <c r="H100" s="8">
        <v>5132546.1508640833</v>
      </c>
      <c r="I100" s="18">
        <f t="shared" si="7"/>
        <v>190334.5426035244</v>
      </c>
      <c r="J100" s="10">
        <v>471</v>
      </c>
      <c r="K100" s="6">
        <v>440</v>
      </c>
      <c r="L100" s="6">
        <f t="shared" si="6"/>
        <v>31</v>
      </c>
    </row>
    <row r="101" spans="1:12" x14ac:dyDescent="0.3">
      <c r="A101" s="24" t="s">
        <v>97</v>
      </c>
      <c r="B101" s="20">
        <v>6</v>
      </c>
      <c r="C101" s="21">
        <v>483</v>
      </c>
      <c r="D101" s="22">
        <v>0.34468710345288184</v>
      </c>
      <c r="E101" s="8">
        <v>6156436.3757115128</v>
      </c>
      <c r="F101" s="7">
        <v>5158649.7129244916</v>
      </c>
      <c r="G101" s="18">
        <f t="shared" si="5"/>
        <v>997786.66278702114</v>
      </c>
      <c r="H101" s="8">
        <v>5691932.4708195422</v>
      </c>
      <c r="I101" s="18">
        <f t="shared" si="7"/>
        <v>533282.75789505057</v>
      </c>
      <c r="J101" s="10">
        <v>483</v>
      </c>
      <c r="K101" s="6">
        <v>428</v>
      </c>
      <c r="L101" s="6">
        <f t="shared" si="6"/>
        <v>55</v>
      </c>
    </row>
    <row r="102" spans="1:12" x14ac:dyDescent="0.3">
      <c r="A102" s="24" t="s">
        <v>98</v>
      </c>
      <c r="B102" s="20">
        <v>4</v>
      </c>
      <c r="C102" s="21">
        <v>500</v>
      </c>
      <c r="D102" s="22">
        <v>0.49622269807280517</v>
      </c>
      <c r="E102" s="8">
        <v>8259681.8887298303</v>
      </c>
      <c r="F102" s="7">
        <v>7612451.2344255783</v>
      </c>
      <c r="G102" s="18">
        <f t="shared" si="5"/>
        <v>647230.65430425201</v>
      </c>
      <c r="H102" s="8">
        <v>7825209.4816126013</v>
      </c>
      <c r="I102" s="18">
        <f t="shared" si="7"/>
        <v>212758.24718702305</v>
      </c>
      <c r="J102" s="10">
        <v>500</v>
      </c>
      <c r="K102" s="6">
        <v>514</v>
      </c>
      <c r="L102" s="6">
        <f t="shared" si="6"/>
        <v>-14</v>
      </c>
    </row>
    <row r="103" spans="1:12" x14ac:dyDescent="0.3">
      <c r="A103" s="24" t="s">
        <v>99</v>
      </c>
      <c r="B103" s="20">
        <v>7</v>
      </c>
      <c r="C103" s="21">
        <v>327</v>
      </c>
      <c r="D103" s="22">
        <v>0.85932721712538229</v>
      </c>
      <c r="E103" s="8">
        <v>5326247.5668742824</v>
      </c>
      <c r="F103" s="7">
        <v>5805676.5148612913</v>
      </c>
      <c r="G103" s="18">
        <f t="shared" si="5"/>
        <v>-479428.94798700884</v>
      </c>
      <c r="H103" s="8">
        <v>5058789.2054260168</v>
      </c>
      <c r="I103" s="18">
        <f t="shared" si="7"/>
        <v>-746887.30943527445</v>
      </c>
      <c r="J103" s="10">
        <v>327</v>
      </c>
      <c r="K103" s="6">
        <v>377</v>
      </c>
      <c r="L103" s="6">
        <f t="shared" si="6"/>
        <v>-50</v>
      </c>
    </row>
    <row r="104" spans="1:12" x14ac:dyDescent="0.3">
      <c r="A104" s="24" t="s">
        <v>100</v>
      </c>
      <c r="B104" s="20">
        <v>2</v>
      </c>
      <c r="C104" s="21">
        <v>336</v>
      </c>
      <c r="D104" s="22">
        <v>0.44611528822055146</v>
      </c>
      <c r="E104" s="8">
        <v>5273757.9751147153</v>
      </c>
      <c r="F104" s="7">
        <v>4785368.1760605294</v>
      </c>
      <c r="G104" s="18">
        <f t="shared" si="5"/>
        <v>488389.79905418586</v>
      </c>
      <c r="H104" s="8">
        <v>5015058.9112615334</v>
      </c>
      <c r="I104" s="18">
        <f t="shared" si="7"/>
        <v>229690.73520100396</v>
      </c>
      <c r="J104" s="10">
        <v>336</v>
      </c>
      <c r="K104" s="6">
        <v>321</v>
      </c>
      <c r="L104" s="6">
        <f t="shared" si="6"/>
        <v>15</v>
      </c>
    </row>
    <row r="105" spans="1:12" x14ac:dyDescent="0.3">
      <c r="A105" s="24" t="s">
        <v>101</v>
      </c>
      <c r="B105" s="20">
        <v>4</v>
      </c>
      <c r="C105" s="21">
        <v>568</v>
      </c>
      <c r="D105" s="22">
        <v>0.65157890635653481</v>
      </c>
      <c r="E105" s="8">
        <v>10096865.936782513</v>
      </c>
      <c r="F105" s="7">
        <v>9745005.3907821439</v>
      </c>
      <c r="G105" s="18">
        <f t="shared" si="5"/>
        <v>351860.54600036889</v>
      </c>
      <c r="H105" s="8">
        <v>9615580.5464761257</v>
      </c>
      <c r="I105" s="18">
        <f t="shared" si="7"/>
        <v>-129424.8443060182</v>
      </c>
      <c r="J105" s="10">
        <v>568</v>
      </c>
      <c r="K105" s="6">
        <v>661</v>
      </c>
      <c r="L105" s="6">
        <f t="shared" si="6"/>
        <v>-93</v>
      </c>
    </row>
    <row r="106" spans="1:12" x14ac:dyDescent="0.3">
      <c r="A106" s="24" t="s">
        <v>102</v>
      </c>
      <c r="B106" s="20">
        <v>1</v>
      </c>
      <c r="C106" s="21">
        <v>534</v>
      </c>
      <c r="D106" s="22">
        <v>0.6363367905502737</v>
      </c>
      <c r="E106" s="8">
        <v>8510099.7163031977</v>
      </c>
      <c r="F106" s="7">
        <v>8467499.8373849858</v>
      </c>
      <c r="G106" s="18">
        <f t="shared" si="5"/>
        <v>42599.878918211907</v>
      </c>
      <c r="H106" s="8">
        <v>8061316.4639133252</v>
      </c>
      <c r="I106" s="18">
        <f t="shared" si="7"/>
        <v>-406183.37347166054</v>
      </c>
      <c r="J106" s="10">
        <v>534</v>
      </c>
      <c r="K106" s="6">
        <v>559</v>
      </c>
      <c r="L106" s="6">
        <f t="shared" si="6"/>
        <v>-25</v>
      </c>
    </row>
    <row r="107" spans="1:12" x14ac:dyDescent="0.3">
      <c r="A107" s="24" t="s">
        <v>103</v>
      </c>
      <c r="B107" s="20">
        <v>8</v>
      </c>
      <c r="C107" s="21">
        <v>500</v>
      </c>
      <c r="D107" s="22">
        <v>0.87764980544747084</v>
      </c>
      <c r="E107" s="8">
        <v>6388523.0409264173</v>
      </c>
      <c r="F107" s="7">
        <v>6382629.5513877226</v>
      </c>
      <c r="G107" s="18">
        <f t="shared" si="5"/>
        <v>5893.4895386947319</v>
      </c>
      <c r="H107" s="8">
        <v>6005697.5037682252</v>
      </c>
      <c r="I107" s="18">
        <f t="shared" si="7"/>
        <v>-376932.0476194974</v>
      </c>
      <c r="J107" s="10">
        <v>500</v>
      </c>
      <c r="K107" s="6">
        <v>462</v>
      </c>
      <c r="L107" s="6">
        <f t="shared" si="6"/>
        <v>38</v>
      </c>
    </row>
    <row r="108" spans="1:12" x14ac:dyDescent="0.3">
      <c r="A108" s="24" t="s">
        <v>104</v>
      </c>
      <c r="B108" s="20">
        <v>6</v>
      </c>
      <c r="C108" s="21">
        <v>516</v>
      </c>
      <c r="D108" s="22">
        <v>0.40047224449790608</v>
      </c>
      <c r="E108" s="8">
        <v>7136271.4262423981</v>
      </c>
      <c r="F108" s="7">
        <v>6776055.1388992975</v>
      </c>
      <c r="G108" s="18">
        <f t="shared" si="5"/>
        <v>360216.28734310064</v>
      </c>
      <c r="H108" s="8">
        <v>6735158.400774207</v>
      </c>
      <c r="I108" s="18">
        <f t="shared" si="7"/>
        <v>-40896.738125090487</v>
      </c>
      <c r="J108" s="10">
        <v>516</v>
      </c>
      <c r="K108" s="6">
        <v>509</v>
      </c>
      <c r="L108" s="6">
        <f t="shared" si="6"/>
        <v>7</v>
      </c>
    </row>
    <row r="109" spans="1:12" x14ac:dyDescent="0.3">
      <c r="A109" s="24" t="s">
        <v>105</v>
      </c>
      <c r="B109" s="20">
        <v>6</v>
      </c>
      <c r="C109" s="21">
        <v>315</v>
      </c>
      <c r="D109" s="22">
        <v>0.26666666666666666</v>
      </c>
      <c r="E109" s="8">
        <v>4279076.1467508702</v>
      </c>
      <c r="F109" s="7">
        <v>3472710.9816501816</v>
      </c>
      <c r="G109" s="18">
        <f t="shared" si="5"/>
        <v>806365.16510068858</v>
      </c>
      <c r="H109" s="8">
        <v>4048155.9498377554</v>
      </c>
      <c r="I109" s="18">
        <f t="shared" si="7"/>
        <v>575444.96818757383</v>
      </c>
      <c r="J109" s="10">
        <v>315</v>
      </c>
      <c r="K109" s="6">
        <v>263</v>
      </c>
      <c r="L109" s="6">
        <f t="shared" si="6"/>
        <v>52</v>
      </c>
    </row>
    <row r="110" spans="1:12" x14ac:dyDescent="0.3">
      <c r="A110" s="24" t="s">
        <v>106</v>
      </c>
      <c r="B110" s="20">
        <v>6</v>
      </c>
      <c r="C110" s="21">
        <v>374</v>
      </c>
      <c r="D110" s="22">
        <v>0.82887700534759357</v>
      </c>
      <c r="E110" s="8">
        <v>6548954.9190413933</v>
      </c>
      <c r="F110" s="7">
        <v>6400571.3778358856</v>
      </c>
      <c r="G110" s="18">
        <f t="shared" si="5"/>
        <v>148383.5412055077</v>
      </c>
      <c r="H110" s="8">
        <v>6057867.1737791207</v>
      </c>
      <c r="I110" s="18">
        <f t="shared" si="7"/>
        <v>-342704.20405676495</v>
      </c>
      <c r="J110" s="10">
        <v>374</v>
      </c>
      <c r="K110" s="6">
        <v>429</v>
      </c>
      <c r="L110" s="6">
        <f t="shared" si="6"/>
        <v>-55</v>
      </c>
    </row>
    <row r="111" spans="1:12" x14ac:dyDescent="0.3">
      <c r="A111" s="24" t="s">
        <v>107</v>
      </c>
      <c r="B111" s="20">
        <v>1</v>
      </c>
      <c r="C111" s="21">
        <v>136</v>
      </c>
      <c r="D111" s="22">
        <v>0</v>
      </c>
      <c r="E111" s="8">
        <v>4240204.3820000002</v>
      </c>
      <c r="F111" s="7">
        <v>4458055.5203959225</v>
      </c>
      <c r="G111" s="18">
        <f t="shared" si="5"/>
        <v>-217851.13839592226</v>
      </c>
      <c r="H111" s="8">
        <v>3662779.6630834285</v>
      </c>
      <c r="I111" s="18">
        <f t="shared" si="7"/>
        <v>-795275.85731249396</v>
      </c>
      <c r="J111" s="10">
        <v>136</v>
      </c>
      <c r="K111" s="6">
        <v>209</v>
      </c>
      <c r="L111" s="6">
        <f t="shared" si="6"/>
        <v>-73</v>
      </c>
    </row>
    <row r="112" spans="1:12" x14ac:dyDescent="0.3">
      <c r="A112" s="24" t="s">
        <v>108</v>
      </c>
      <c r="B112" s="20">
        <v>6</v>
      </c>
      <c r="C112" s="21">
        <v>447</v>
      </c>
      <c r="D112" s="22">
        <v>0.28725043265375033</v>
      </c>
      <c r="E112" s="8">
        <v>4593220.447962096</v>
      </c>
      <c r="F112" s="7">
        <v>4563951.7048280034</v>
      </c>
      <c r="G112" s="18">
        <f t="shared" si="5"/>
        <v>29268.74313409254</v>
      </c>
      <c r="H112" s="8">
        <v>4306404.3130777013</v>
      </c>
      <c r="I112" s="18">
        <f t="shared" si="7"/>
        <v>-257547.39175030217</v>
      </c>
      <c r="J112" s="10">
        <v>447</v>
      </c>
      <c r="K112" s="6">
        <v>443</v>
      </c>
      <c r="L112" s="6">
        <f t="shared" si="6"/>
        <v>4</v>
      </c>
    </row>
    <row r="113" spans="1:12" x14ac:dyDescent="0.3">
      <c r="A113" s="24" t="s">
        <v>109</v>
      </c>
      <c r="B113" s="20">
        <v>4</v>
      </c>
      <c r="C113" s="21">
        <v>340</v>
      </c>
      <c r="D113" s="22">
        <v>0.5001367989056088</v>
      </c>
      <c r="E113" s="8">
        <v>5785432.8602991644</v>
      </c>
      <c r="F113" s="7">
        <v>4996873.2580730785</v>
      </c>
      <c r="G113" s="18">
        <f t="shared" si="5"/>
        <v>788559.60222608596</v>
      </c>
      <c r="H113" s="8">
        <v>5452717.4345938805</v>
      </c>
      <c r="I113" s="18">
        <f t="shared" si="7"/>
        <v>455844.17652080208</v>
      </c>
      <c r="J113" s="10">
        <v>340</v>
      </c>
      <c r="K113" s="6">
        <v>335</v>
      </c>
      <c r="L113" s="6">
        <f t="shared" si="6"/>
        <v>5</v>
      </c>
    </row>
    <row r="114" spans="1:12" x14ac:dyDescent="0.3">
      <c r="A114" s="24" t="s">
        <v>110</v>
      </c>
      <c r="B114" s="20">
        <v>5</v>
      </c>
      <c r="C114" s="21">
        <v>329</v>
      </c>
      <c r="D114" s="22">
        <v>0.81155015197568392</v>
      </c>
      <c r="E114" s="8">
        <v>6016965.0391403716</v>
      </c>
      <c r="F114" s="7">
        <v>5055729.5568227358</v>
      </c>
      <c r="G114" s="18">
        <f t="shared" si="5"/>
        <v>961235.48231763579</v>
      </c>
      <c r="H114" s="8">
        <v>5705797.3959605489</v>
      </c>
      <c r="I114" s="18">
        <f t="shared" si="7"/>
        <v>650067.83913781308</v>
      </c>
      <c r="J114" s="10">
        <v>329</v>
      </c>
      <c r="K114" s="6">
        <v>323</v>
      </c>
      <c r="L114" s="6">
        <f t="shared" si="6"/>
        <v>6</v>
      </c>
    </row>
    <row r="115" spans="1:12" x14ac:dyDescent="0.3">
      <c r="A115" s="24" t="s">
        <v>111</v>
      </c>
      <c r="B115" s="20">
        <v>4</v>
      </c>
      <c r="C115" s="21">
        <v>341</v>
      </c>
      <c r="D115" s="22">
        <v>0.66338185693024398</v>
      </c>
      <c r="E115" s="8">
        <v>6310555.9304681644</v>
      </c>
      <c r="F115" s="7">
        <v>6038044.600920219</v>
      </c>
      <c r="G115" s="18">
        <f t="shared" si="5"/>
        <v>272511.32954794541</v>
      </c>
      <c r="H115" s="8">
        <v>6012173.7593007879</v>
      </c>
      <c r="I115" s="18">
        <f t="shared" si="7"/>
        <v>-25870.841619431041</v>
      </c>
      <c r="J115" s="10">
        <v>341</v>
      </c>
      <c r="K115" s="6">
        <v>333</v>
      </c>
      <c r="L115" s="6">
        <f t="shared" si="6"/>
        <v>8</v>
      </c>
    </row>
    <row r="116" spans="1:12" x14ac:dyDescent="0.3">
      <c r="A116" s="24" t="s">
        <v>112</v>
      </c>
      <c r="B116" s="20">
        <v>3</v>
      </c>
      <c r="C116" s="21">
        <v>1864</v>
      </c>
      <c r="D116" s="22">
        <v>0.34598546429405908</v>
      </c>
      <c r="E116" s="8">
        <v>20046056.750039328</v>
      </c>
      <c r="F116" s="7">
        <v>18687567</v>
      </c>
      <c r="G116" s="18">
        <f t="shared" si="5"/>
        <v>1358489.7500393279</v>
      </c>
      <c r="H116" s="8">
        <v>18677782.842138994</v>
      </c>
      <c r="I116" s="18">
        <f t="shared" si="7"/>
        <v>-9784.1578610055149</v>
      </c>
      <c r="J116" s="10">
        <v>1864</v>
      </c>
      <c r="K116" s="6">
        <v>1885</v>
      </c>
      <c r="L116" s="6">
        <f t="shared" si="6"/>
        <v>-21</v>
      </c>
    </row>
    <row r="117" spans="1:12" x14ac:dyDescent="0.3">
      <c r="A117" s="24" t="s">
        <v>113</v>
      </c>
      <c r="B117" s="20">
        <v>7</v>
      </c>
      <c r="C117" s="21">
        <v>400</v>
      </c>
      <c r="D117" s="22">
        <v>0.8103300330033002</v>
      </c>
      <c r="E117" s="8">
        <v>9423730.3932715561</v>
      </c>
      <c r="F117" s="7">
        <v>9460168.435419023</v>
      </c>
      <c r="G117" s="18">
        <f t="shared" si="5"/>
        <v>-36438.042147466913</v>
      </c>
      <c r="H117" s="8">
        <v>8563580.6852115989</v>
      </c>
      <c r="I117" s="18">
        <f t="shared" si="7"/>
        <v>-896587.75020742416</v>
      </c>
      <c r="J117" s="10">
        <v>400</v>
      </c>
      <c r="K117" s="6">
        <v>415</v>
      </c>
      <c r="L117" s="6">
        <f t="shared" si="6"/>
        <v>-15</v>
      </c>
    </row>
    <row r="118" spans="1:12" x14ac:dyDescent="0.3">
      <c r="A118" s="24" t="s">
        <v>122</v>
      </c>
      <c r="B118" s="20">
        <v>5</v>
      </c>
      <c r="C118" s="21">
        <v>21</v>
      </c>
      <c r="D118" s="22">
        <v>0</v>
      </c>
      <c r="E118" s="8">
        <v>2511063.3259192295</v>
      </c>
      <c r="F118" s="7">
        <v>2621121.5380870374</v>
      </c>
      <c r="G118" s="18">
        <f t="shared" si="5"/>
        <v>-110058.21216780785</v>
      </c>
      <c r="H118" s="8">
        <v>2446956.2885793271</v>
      </c>
      <c r="I118" s="18">
        <f t="shared" si="7"/>
        <v>-174165.24950771034</v>
      </c>
      <c r="J118" s="10">
        <v>21</v>
      </c>
      <c r="K118" s="6">
        <v>46</v>
      </c>
      <c r="L118" s="6">
        <f t="shared" si="6"/>
        <v>-25</v>
      </c>
    </row>
    <row r="119" spans="1:12" s="5" customFormat="1" x14ac:dyDescent="0.3">
      <c r="A119" s="12"/>
      <c r="B119" s="12"/>
      <c r="C119" s="10">
        <f>SUM(C2:C118)</f>
        <v>50003</v>
      </c>
      <c r="D119" s="22">
        <v>0.50435049091627049</v>
      </c>
      <c r="E119" s="13">
        <f>SUM(E2:E118)</f>
        <v>749201862.29074311</v>
      </c>
      <c r="F119" s="13">
        <f>SUM(F2:F118)</f>
        <v>699555476.19076502</v>
      </c>
      <c r="G119" s="14">
        <f t="shared" si="5"/>
        <v>49646386.099978089</v>
      </c>
      <c r="H119" s="13">
        <v>699983153.14706504</v>
      </c>
      <c r="I119" s="13">
        <f t="shared" si="7"/>
        <v>427676.95630002022</v>
      </c>
      <c r="J119" s="6">
        <v>50003</v>
      </c>
      <c r="K119" s="6">
        <f>SUM(K2:K118)</f>
        <v>49467</v>
      </c>
      <c r="L119" s="6"/>
    </row>
    <row r="120" spans="1:12" x14ac:dyDescent="0.3">
      <c r="I120" s="6"/>
    </row>
    <row r="121" spans="1:12" x14ac:dyDescent="0.3">
      <c r="F121" s="4"/>
      <c r="H121" s="4"/>
      <c r="I121" s="6"/>
    </row>
    <row r="122" spans="1:12" x14ac:dyDescent="0.3">
      <c r="F122" s="4"/>
      <c r="H122" s="4"/>
      <c r="I122" s="6"/>
    </row>
  </sheetData>
  <autoFilter ref="A1:L122" xr:uid="{04980DEC-D102-4EA2-B359-10CEAF047A2A}"/>
  <pageMargins left="0.7" right="0.7" top="0.75" bottom="0.75" header="0.3" footer="0.3"/>
  <pageSetup scale="7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AD767-39A1-432C-9242-83C1BB64D4CF}">
  <dimension ref="A1:G122"/>
  <sheetViews>
    <sheetView zoomScale="80" zoomScaleNormal="80"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G14" sqref="G14"/>
    </sheetView>
  </sheetViews>
  <sheetFormatPr defaultColWidth="12.09765625" defaultRowHeight="15.6" x14ac:dyDescent="0.3"/>
  <cols>
    <col min="1" max="1" width="26.5" style="1" customWidth="1"/>
    <col min="2" max="2" width="7.5" style="2" customWidth="1"/>
    <col min="3" max="3" width="10.3984375" style="15" customWidth="1"/>
    <col min="4" max="4" width="7.09765625" style="15" customWidth="1"/>
    <col min="5" max="5" width="13.19921875" style="4" customWidth="1"/>
    <col min="6" max="6" width="14" style="4" bestFit="1" customWidth="1"/>
    <col min="7" max="7" width="10.19921875" style="9" customWidth="1"/>
    <col min="8" max="16384" width="12.09765625" style="9"/>
  </cols>
  <sheetData>
    <row r="1" spans="1:7" s="3" customFormat="1" ht="43.5" customHeight="1" x14ac:dyDescent="0.3">
      <c r="A1" s="16" t="s">
        <v>2</v>
      </c>
      <c r="B1" s="16" t="s">
        <v>0</v>
      </c>
      <c r="C1" s="16" t="s">
        <v>3</v>
      </c>
      <c r="D1" s="16" t="s">
        <v>123</v>
      </c>
      <c r="E1" s="25" t="s">
        <v>134</v>
      </c>
      <c r="F1" s="25" t="s">
        <v>143</v>
      </c>
      <c r="G1" s="16" t="s">
        <v>147</v>
      </c>
    </row>
    <row r="2" spans="1:7" x14ac:dyDescent="0.3">
      <c r="A2" s="24" t="s">
        <v>35</v>
      </c>
      <c r="B2" s="20">
        <v>2</v>
      </c>
      <c r="C2" s="21">
        <v>572</v>
      </c>
      <c r="D2" s="22">
        <v>0.31647422345096765</v>
      </c>
      <c r="E2" s="4">
        <v>-1857884.7682049014</v>
      </c>
      <c r="F2" s="4">
        <v>-2532495.1543257041</v>
      </c>
      <c r="G2" s="27">
        <f>F2/109114</f>
        <v>-23.209626210437744</v>
      </c>
    </row>
    <row r="3" spans="1:7" x14ac:dyDescent="0.3">
      <c r="A3" s="24" t="s">
        <v>36</v>
      </c>
      <c r="B3" s="20">
        <v>8</v>
      </c>
      <c r="C3" s="21">
        <v>493</v>
      </c>
      <c r="D3" s="22">
        <v>0.70811359026369158</v>
      </c>
      <c r="E3" s="4">
        <v>-1055701.0284976671</v>
      </c>
      <c r="F3" s="4">
        <v>-1421004.479364777</v>
      </c>
      <c r="G3" s="27">
        <f t="shared" ref="G3:G66" si="0">F3/109114</f>
        <v>-13.023117834235542</v>
      </c>
    </row>
    <row r="4" spans="1:7" x14ac:dyDescent="0.3">
      <c r="A4" s="24" t="s">
        <v>8</v>
      </c>
      <c r="B4" s="20">
        <v>8</v>
      </c>
      <c r="C4" s="21">
        <v>568</v>
      </c>
      <c r="D4" s="22">
        <v>0.90594335242222568</v>
      </c>
      <c r="E4" s="4">
        <v>-165089.37478662096</v>
      </c>
      <c r="F4" s="4">
        <v>-1374554.4200527053</v>
      </c>
      <c r="G4" s="27">
        <f t="shared" si="0"/>
        <v>-12.597415730820108</v>
      </c>
    </row>
    <row r="5" spans="1:7" x14ac:dyDescent="0.3">
      <c r="A5" s="24" t="s">
        <v>43</v>
      </c>
      <c r="B5" s="20">
        <v>8</v>
      </c>
      <c r="C5" s="21">
        <v>339</v>
      </c>
      <c r="D5" s="22">
        <v>0.98230088495575218</v>
      </c>
      <c r="E5" s="4">
        <v>-985066.93112886883</v>
      </c>
      <c r="F5" s="4">
        <v>-1312729.2362264777</v>
      </c>
      <c r="G5" s="27">
        <f t="shared" si="0"/>
        <v>-12.030804811724231</v>
      </c>
    </row>
    <row r="6" spans="1:7" x14ac:dyDescent="0.3">
      <c r="A6" s="24" t="s">
        <v>7</v>
      </c>
      <c r="B6" s="20">
        <v>8</v>
      </c>
      <c r="C6" s="21">
        <v>266</v>
      </c>
      <c r="D6" s="22">
        <v>0.95386112339672702</v>
      </c>
      <c r="E6" s="4">
        <v>-319685.22084794194</v>
      </c>
      <c r="F6" s="4">
        <v>-1269016.8986494327</v>
      </c>
      <c r="G6" s="27">
        <f t="shared" si="0"/>
        <v>-11.630193180063353</v>
      </c>
    </row>
    <row r="7" spans="1:7" x14ac:dyDescent="0.3">
      <c r="A7" s="24" t="s">
        <v>53</v>
      </c>
      <c r="B7" s="20">
        <v>8</v>
      </c>
      <c r="C7" s="21">
        <v>279</v>
      </c>
      <c r="D7" s="22">
        <v>0.9066446098704164</v>
      </c>
      <c r="E7" s="4">
        <v>-1044026.3425364154</v>
      </c>
      <c r="F7" s="4">
        <v>-1261299.7855942356</v>
      </c>
      <c r="G7" s="27">
        <f t="shared" si="0"/>
        <v>-11.559467947231663</v>
      </c>
    </row>
    <row r="8" spans="1:7" x14ac:dyDescent="0.3">
      <c r="A8" s="24" t="s">
        <v>82</v>
      </c>
      <c r="B8" s="20">
        <v>4</v>
      </c>
      <c r="C8" s="21">
        <v>495</v>
      </c>
      <c r="D8" s="22">
        <v>0.60426522779463954</v>
      </c>
      <c r="E8" s="4">
        <v>-793151.54228950944</v>
      </c>
      <c r="F8" s="4">
        <v>-1228310.5933230538</v>
      </c>
      <c r="G8" s="27">
        <f t="shared" si="0"/>
        <v>-11.257131012730298</v>
      </c>
    </row>
    <row r="9" spans="1:7" x14ac:dyDescent="0.3">
      <c r="A9" s="24" t="s">
        <v>113</v>
      </c>
      <c r="B9" s="20">
        <v>7</v>
      </c>
      <c r="C9" s="21">
        <v>400</v>
      </c>
      <c r="D9" s="22">
        <v>0.8103300330033002</v>
      </c>
      <c r="E9" s="4">
        <v>-36438.042147466913</v>
      </c>
      <c r="F9" s="4">
        <v>-896587.75020742416</v>
      </c>
      <c r="G9" s="27">
        <f t="shared" si="0"/>
        <v>-8.2169817824241083</v>
      </c>
    </row>
    <row r="10" spans="1:7" x14ac:dyDescent="0.3">
      <c r="A10" s="24" t="s">
        <v>107</v>
      </c>
      <c r="B10" s="20">
        <v>1</v>
      </c>
      <c r="C10" s="21">
        <v>136</v>
      </c>
      <c r="D10" s="22" t="s">
        <v>12</v>
      </c>
      <c r="E10" s="4">
        <v>-217851.13839592226</v>
      </c>
      <c r="F10" s="4">
        <v>-795275.85731249396</v>
      </c>
      <c r="G10" s="27">
        <f t="shared" si="0"/>
        <v>-7.2884859625024649</v>
      </c>
    </row>
    <row r="11" spans="1:7" x14ac:dyDescent="0.3">
      <c r="A11" s="24" t="s">
        <v>41</v>
      </c>
      <c r="B11" s="20">
        <v>8</v>
      </c>
      <c r="C11" s="21">
        <v>353</v>
      </c>
      <c r="D11" s="22">
        <v>0.89386156524113458</v>
      </c>
      <c r="E11" s="4">
        <v>-132978.18189876527</v>
      </c>
      <c r="F11" s="4">
        <v>-764463.4350298522</v>
      </c>
      <c r="G11" s="27">
        <f t="shared" si="0"/>
        <v>-7.0060985302514087</v>
      </c>
    </row>
    <row r="12" spans="1:7" x14ac:dyDescent="0.3">
      <c r="A12" s="24" t="s">
        <v>39</v>
      </c>
      <c r="B12" s="20">
        <v>1</v>
      </c>
      <c r="C12" s="21">
        <v>395</v>
      </c>
      <c r="D12" s="22">
        <v>0.57633662794058149</v>
      </c>
      <c r="E12" s="4">
        <v>-462362.19038024917</v>
      </c>
      <c r="F12" s="4">
        <v>-763608.55541291833</v>
      </c>
      <c r="G12" s="27">
        <f t="shared" si="0"/>
        <v>-6.9982637921157531</v>
      </c>
    </row>
    <row r="13" spans="1:7" x14ac:dyDescent="0.3">
      <c r="A13" s="24" t="s">
        <v>99</v>
      </c>
      <c r="B13" s="20">
        <v>7</v>
      </c>
      <c r="C13" s="21">
        <v>327</v>
      </c>
      <c r="D13" s="22">
        <v>0.85932721712538229</v>
      </c>
      <c r="E13" s="4">
        <v>-479428.94798700884</v>
      </c>
      <c r="F13" s="4">
        <v>-746887.30943527445</v>
      </c>
      <c r="G13" s="27">
        <f t="shared" si="0"/>
        <v>-6.845018140983508</v>
      </c>
    </row>
    <row r="14" spans="1:7" x14ac:dyDescent="0.3">
      <c r="A14" s="24" t="s">
        <v>37</v>
      </c>
      <c r="B14" s="20">
        <v>8</v>
      </c>
      <c r="C14" s="21">
        <v>286</v>
      </c>
      <c r="D14" s="22">
        <v>0.86533736533736538</v>
      </c>
      <c r="E14" s="4">
        <v>-503001.92208594596</v>
      </c>
      <c r="F14" s="4">
        <v>-720582.8678604723</v>
      </c>
      <c r="G14" s="27">
        <f t="shared" si="0"/>
        <v>-6.6039451203371913</v>
      </c>
    </row>
    <row r="15" spans="1:7" x14ac:dyDescent="0.3">
      <c r="A15" s="24" t="s">
        <v>79</v>
      </c>
      <c r="B15" s="20">
        <v>7</v>
      </c>
      <c r="C15" s="21">
        <v>300</v>
      </c>
      <c r="D15" s="22">
        <v>0.82333333333333336</v>
      </c>
      <c r="E15" s="4">
        <v>-235936.94018809777</v>
      </c>
      <c r="F15" s="4">
        <v>-481374.11052990798</v>
      </c>
      <c r="G15" s="27">
        <f t="shared" si="0"/>
        <v>-4.4116622113560862</v>
      </c>
    </row>
    <row r="16" spans="1:7" x14ac:dyDescent="0.3">
      <c r="A16" s="24" t="s">
        <v>69</v>
      </c>
      <c r="B16" s="20">
        <v>8</v>
      </c>
      <c r="C16" s="21">
        <v>311</v>
      </c>
      <c r="D16" s="22">
        <v>0.90042154494684545</v>
      </c>
      <c r="E16" s="4">
        <v>-237695.41108436324</v>
      </c>
      <c r="F16" s="4">
        <v>-477737.69097475987</v>
      </c>
      <c r="G16" s="27">
        <f t="shared" si="0"/>
        <v>-4.3783354196048156</v>
      </c>
    </row>
    <row r="17" spans="1:7" x14ac:dyDescent="0.3">
      <c r="A17" s="24" t="s">
        <v>22</v>
      </c>
      <c r="B17" s="20">
        <v>7</v>
      </c>
      <c r="C17" s="21">
        <v>220</v>
      </c>
      <c r="D17" s="22">
        <v>0.84090909090909094</v>
      </c>
      <c r="E17" s="4">
        <v>-165309.13832202833</v>
      </c>
      <c r="F17" s="4">
        <v>-431681.52444281848</v>
      </c>
      <c r="G17" s="27">
        <f t="shared" si="0"/>
        <v>-3.9562432359075688</v>
      </c>
    </row>
    <row r="18" spans="1:7" x14ac:dyDescent="0.3">
      <c r="A18" s="24" t="s">
        <v>49</v>
      </c>
      <c r="B18" s="20">
        <v>8</v>
      </c>
      <c r="C18" s="21">
        <v>295</v>
      </c>
      <c r="D18" s="22">
        <v>0.91067866359768435</v>
      </c>
      <c r="E18" s="4">
        <v>7729.8633535122499</v>
      </c>
      <c r="F18" s="4">
        <v>-421561.63551461976</v>
      </c>
      <c r="G18" s="27">
        <f t="shared" si="0"/>
        <v>-3.8634972186394023</v>
      </c>
    </row>
    <row r="19" spans="1:7" x14ac:dyDescent="0.3">
      <c r="A19" s="24" t="s">
        <v>21</v>
      </c>
      <c r="B19" s="20">
        <v>7</v>
      </c>
      <c r="C19" s="21">
        <v>296</v>
      </c>
      <c r="D19" s="22">
        <v>0.74990319832726704</v>
      </c>
      <c r="E19" s="4">
        <v>-158480.41725533595</v>
      </c>
      <c r="F19" s="4">
        <v>-420371.45387465414</v>
      </c>
      <c r="G19" s="27">
        <f t="shared" si="0"/>
        <v>-3.8525895290673438</v>
      </c>
    </row>
    <row r="20" spans="1:7" x14ac:dyDescent="0.3">
      <c r="A20" s="24" t="s">
        <v>54</v>
      </c>
      <c r="B20" s="20">
        <v>8</v>
      </c>
      <c r="C20" s="21">
        <v>224</v>
      </c>
      <c r="D20" s="22">
        <v>0.92562413314840497</v>
      </c>
      <c r="E20" s="4">
        <v>37401.516048640944</v>
      </c>
      <c r="F20" s="4">
        <v>-419505.88427627413</v>
      </c>
      <c r="G20" s="27">
        <f t="shared" si="0"/>
        <v>-3.8446568201722431</v>
      </c>
    </row>
    <row r="21" spans="1:7" x14ac:dyDescent="0.3">
      <c r="A21" s="24" t="s">
        <v>87</v>
      </c>
      <c r="B21" s="20">
        <v>8</v>
      </c>
      <c r="C21" s="21">
        <v>261</v>
      </c>
      <c r="D21" s="22">
        <v>0.89655172413793105</v>
      </c>
      <c r="E21" s="4">
        <v>-161840.64128298592</v>
      </c>
      <c r="F21" s="4">
        <v>-410099.57468889002</v>
      </c>
      <c r="G21" s="27">
        <f t="shared" si="0"/>
        <v>-3.7584505626124054</v>
      </c>
    </row>
    <row r="22" spans="1:7" x14ac:dyDescent="0.3">
      <c r="A22" s="24" t="s">
        <v>102</v>
      </c>
      <c r="B22" s="20">
        <v>1</v>
      </c>
      <c r="C22" s="21">
        <v>534</v>
      </c>
      <c r="D22" s="22">
        <v>0.6363367905502737</v>
      </c>
      <c r="E22" s="4">
        <v>42599.878918211907</v>
      </c>
      <c r="F22" s="4">
        <v>-406183.37347166054</v>
      </c>
      <c r="G22" s="27">
        <f t="shared" si="0"/>
        <v>-3.7225596483646513</v>
      </c>
    </row>
    <row r="23" spans="1:7" x14ac:dyDescent="0.3">
      <c r="A23" s="24" t="s">
        <v>81</v>
      </c>
      <c r="B23" s="20">
        <v>7</v>
      </c>
      <c r="C23" s="21">
        <v>339</v>
      </c>
      <c r="D23" s="22">
        <v>0.63570611556885703</v>
      </c>
      <c r="E23" s="4">
        <v>-180786.65127436537</v>
      </c>
      <c r="F23" s="4">
        <v>-405969.86105748825</v>
      </c>
      <c r="G23" s="27">
        <f t="shared" si="0"/>
        <v>-3.7206028654204615</v>
      </c>
    </row>
    <row r="24" spans="1:7" x14ac:dyDescent="0.3">
      <c r="A24" s="24" t="s">
        <v>103</v>
      </c>
      <c r="B24" s="20">
        <v>8</v>
      </c>
      <c r="C24" s="21">
        <v>500</v>
      </c>
      <c r="D24" s="22">
        <v>0.87764980544747084</v>
      </c>
      <c r="E24" s="4">
        <v>5893.4895386947319</v>
      </c>
      <c r="F24" s="4">
        <v>-376932.0476194974</v>
      </c>
      <c r="G24" s="27">
        <f t="shared" si="0"/>
        <v>-3.4544792384065968</v>
      </c>
    </row>
    <row r="25" spans="1:7" x14ac:dyDescent="0.3">
      <c r="A25" s="24" t="s">
        <v>71</v>
      </c>
      <c r="B25" s="20">
        <v>7</v>
      </c>
      <c r="C25" s="21">
        <v>354</v>
      </c>
      <c r="D25" s="22">
        <v>0.79595290037478328</v>
      </c>
      <c r="E25" s="4">
        <v>-117523.71817905456</v>
      </c>
      <c r="F25" s="4">
        <v>-370801.12944106758</v>
      </c>
      <c r="G25" s="27">
        <f t="shared" si="0"/>
        <v>-3.3982910482712354</v>
      </c>
    </row>
    <row r="26" spans="1:7" x14ac:dyDescent="0.3">
      <c r="A26" s="24" t="s">
        <v>106</v>
      </c>
      <c r="B26" s="20">
        <v>6</v>
      </c>
      <c r="C26" s="21">
        <v>374</v>
      </c>
      <c r="D26" s="22">
        <v>0.82887700534759357</v>
      </c>
      <c r="E26" s="4">
        <v>148383.5412055077</v>
      </c>
      <c r="F26" s="4">
        <v>-342704.20405676495</v>
      </c>
      <c r="G26" s="27">
        <f t="shared" si="0"/>
        <v>-3.1407904032183307</v>
      </c>
    </row>
    <row r="27" spans="1:7" x14ac:dyDescent="0.3">
      <c r="A27" s="24" t="s">
        <v>20</v>
      </c>
      <c r="B27" s="20">
        <v>5</v>
      </c>
      <c r="C27" s="21">
        <v>271</v>
      </c>
      <c r="D27" s="22">
        <v>0.51634744918877762</v>
      </c>
      <c r="E27" s="4">
        <v>-49320.087933816016</v>
      </c>
      <c r="F27" s="4">
        <v>-281681.77591700386</v>
      </c>
      <c r="G27" s="27">
        <f t="shared" si="0"/>
        <v>-2.5815365206756589</v>
      </c>
    </row>
    <row r="28" spans="1:7" x14ac:dyDescent="0.3">
      <c r="A28" s="24" t="s">
        <v>108</v>
      </c>
      <c r="B28" s="20">
        <v>6</v>
      </c>
      <c r="C28" s="21">
        <v>447</v>
      </c>
      <c r="D28" s="22">
        <v>0.28725043265375033</v>
      </c>
      <c r="E28" s="4">
        <v>29268.74313409254</v>
      </c>
      <c r="F28" s="4">
        <v>-257547.39175030217</v>
      </c>
      <c r="G28" s="27">
        <f t="shared" si="0"/>
        <v>-2.360351483313802</v>
      </c>
    </row>
    <row r="29" spans="1:7" x14ac:dyDescent="0.3">
      <c r="A29" s="24" t="s">
        <v>76</v>
      </c>
      <c r="B29" s="20">
        <v>6</v>
      </c>
      <c r="C29" s="21">
        <v>349</v>
      </c>
      <c r="D29" s="22">
        <v>0.59190295843012486</v>
      </c>
      <c r="E29" s="4">
        <v>6347.3231156691909</v>
      </c>
      <c r="F29" s="4">
        <v>-257206.32901461981</v>
      </c>
      <c r="G29" s="27">
        <f t="shared" si="0"/>
        <v>-2.3572257365197848</v>
      </c>
    </row>
    <row r="30" spans="1:7" x14ac:dyDescent="0.3">
      <c r="A30" s="24" t="s">
        <v>80</v>
      </c>
      <c r="B30" s="20">
        <v>4</v>
      </c>
      <c r="C30" s="21">
        <v>520</v>
      </c>
      <c r="D30" s="22">
        <v>0.50396096440872562</v>
      </c>
      <c r="E30" s="4">
        <v>175443.2528913375</v>
      </c>
      <c r="F30" s="4">
        <v>-246201.16287770681</v>
      </c>
      <c r="G30" s="27">
        <f t="shared" si="0"/>
        <v>-2.2563663954919333</v>
      </c>
    </row>
    <row r="31" spans="1:7" x14ac:dyDescent="0.3">
      <c r="A31" s="24" t="s">
        <v>30</v>
      </c>
      <c r="B31" s="20">
        <v>7</v>
      </c>
      <c r="C31" s="21">
        <v>228</v>
      </c>
      <c r="D31" s="22">
        <v>0.79452227691530997</v>
      </c>
      <c r="E31" s="4">
        <v>-43964.260949023534</v>
      </c>
      <c r="F31" s="4">
        <v>-245620.44632087881</v>
      </c>
      <c r="G31" s="27">
        <f t="shared" si="0"/>
        <v>-2.2510442869006617</v>
      </c>
    </row>
    <row r="32" spans="1:7" x14ac:dyDescent="0.3">
      <c r="A32" s="24" t="s">
        <v>66</v>
      </c>
      <c r="B32" s="20">
        <v>5</v>
      </c>
      <c r="C32" s="21">
        <v>227</v>
      </c>
      <c r="D32" s="22">
        <v>0.62848087388123675</v>
      </c>
      <c r="E32" s="4">
        <v>137859.484246918</v>
      </c>
      <c r="F32" s="4">
        <v>-245074.94899256201</v>
      </c>
      <c r="G32" s="27">
        <f t="shared" si="0"/>
        <v>-2.2460449529167845</v>
      </c>
    </row>
    <row r="33" spans="1:7" x14ac:dyDescent="0.3">
      <c r="A33" s="24" t="s">
        <v>118</v>
      </c>
      <c r="B33" s="20">
        <v>8</v>
      </c>
      <c r="C33" s="21">
        <v>239</v>
      </c>
      <c r="D33" s="22">
        <v>0.90179387293800806</v>
      </c>
      <c r="E33" s="4">
        <v>-40191.830352144782</v>
      </c>
      <c r="F33" s="4">
        <v>-242278.16006959137</v>
      </c>
      <c r="G33" s="27">
        <f t="shared" si="0"/>
        <v>-2.2204131465219072</v>
      </c>
    </row>
    <row r="34" spans="1:7" x14ac:dyDescent="0.3">
      <c r="A34" s="24" t="s">
        <v>24</v>
      </c>
      <c r="B34" s="20">
        <v>1</v>
      </c>
      <c r="C34" s="21">
        <v>757</v>
      </c>
      <c r="D34" s="22">
        <v>0.83161772754330743</v>
      </c>
      <c r="E34" s="4">
        <v>1156404.8567734919</v>
      </c>
      <c r="F34" s="4">
        <v>-231093.20521027595</v>
      </c>
      <c r="G34" s="27">
        <f t="shared" si="0"/>
        <v>-2.1179060909716072</v>
      </c>
    </row>
    <row r="35" spans="1:7" ht="16.5" customHeight="1" x14ac:dyDescent="0.3">
      <c r="A35" s="24" t="s">
        <v>47</v>
      </c>
      <c r="B35" s="20">
        <v>6</v>
      </c>
      <c r="C35" s="21">
        <v>469</v>
      </c>
      <c r="D35" s="22">
        <v>0.4967177610261404</v>
      </c>
      <c r="E35" s="4">
        <v>164477.85237780306</v>
      </c>
      <c r="F35" s="4">
        <v>-217387.25045429636</v>
      </c>
      <c r="G35" s="27">
        <f t="shared" si="0"/>
        <v>-1.9922947601068273</v>
      </c>
    </row>
    <row r="36" spans="1:7" x14ac:dyDescent="0.3">
      <c r="A36" s="24" t="s">
        <v>122</v>
      </c>
      <c r="B36" s="20">
        <v>5</v>
      </c>
      <c r="C36" s="21">
        <v>21</v>
      </c>
      <c r="D36" s="22" t="s">
        <v>12</v>
      </c>
      <c r="E36" s="4">
        <v>-110058.21216780785</v>
      </c>
      <c r="F36" s="4">
        <v>-174165.24950771034</v>
      </c>
      <c r="G36" s="27">
        <f t="shared" si="0"/>
        <v>-1.5961769297038908</v>
      </c>
    </row>
    <row r="37" spans="1:7" x14ac:dyDescent="0.3">
      <c r="A37" s="24" t="s">
        <v>70</v>
      </c>
      <c r="B37" s="20">
        <v>3</v>
      </c>
      <c r="C37" s="21">
        <v>614</v>
      </c>
      <c r="D37" s="22">
        <v>5.3389657980456029E-2</v>
      </c>
      <c r="E37" s="4">
        <v>206728.23250154406</v>
      </c>
      <c r="F37" s="4">
        <v>-170803.7956877267</v>
      </c>
      <c r="G37" s="27">
        <f t="shared" si="0"/>
        <v>-1.5653701237946249</v>
      </c>
    </row>
    <row r="38" spans="1:7" x14ac:dyDescent="0.3">
      <c r="A38" s="24" t="s">
        <v>95</v>
      </c>
      <c r="B38" s="20">
        <v>8</v>
      </c>
      <c r="C38" s="21">
        <v>447</v>
      </c>
      <c r="D38" s="22">
        <v>0.91722595078299773</v>
      </c>
      <c r="E38" s="4">
        <v>186821.34387698956</v>
      </c>
      <c r="F38" s="4">
        <v>-162608.42714255769</v>
      </c>
      <c r="G38" s="27">
        <f t="shared" si="0"/>
        <v>-1.4902618100569833</v>
      </c>
    </row>
    <row r="39" spans="1:7" x14ac:dyDescent="0.3">
      <c r="A39" s="24" t="s">
        <v>45</v>
      </c>
      <c r="B39" s="20">
        <v>2</v>
      </c>
      <c r="C39" s="21">
        <v>371</v>
      </c>
      <c r="D39" s="22">
        <v>0.1078167115902965</v>
      </c>
      <c r="E39" s="4">
        <v>133024.42866003327</v>
      </c>
      <c r="F39" s="4">
        <v>-147904.73816632479</v>
      </c>
      <c r="G39" s="27">
        <f t="shared" si="0"/>
        <v>-1.3555065176450758</v>
      </c>
    </row>
    <row r="40" spans="1:7" x14ac:dyDescent="0.3">
      <c r="A40" s="24" t="s">
        <v>101</v>
      </c>
      <c r="B40" s="20">
        <v>4</v>
      </c>
      <c r="C40" s="21">
        <v>568</v>
      </c>
      <c r="D40" s="22">
        <v>0.65157890635653481</v>
      </c>
      <c r="E40" s="4">
        <v>351860.54600036889</v>
      </c>
      <c r="F40" s="4">
        <v>-129424.8443060182</v>
      </c>
      <c r="G40" s="27">
        <f t="shared" si="0"/>
        <v>-1.1861433391317173</v>
      </c>
    </row>
    <row r="41" spans="1:7" x14ac:dyDescent="0.3">
      <c r="A41" s="24" t="s">
        <v>28</v>
      </c>
      <c r="B41" s="20">
        <v>3</v>
      </c>
      <c r="C41" s="21">
        <v>1530</v>
      </c>
      <c r="D41" s="22">
        <v>9.0097100633116614E-2</v>
      </c>
      <c r="E41" s="4">
        <v>894811</v>
      </c>
      <c r="F41" s="4">
        <v>-122614.56312718429</v>
      </c>
      <c r="G41" s="27">
        <f t="shared" si="0"/>
        <v>-1.1237289726999677</v>
      </c>
    </row>
    <row r="42" spans="1:7" x14ac:dyDescent="0.3">
      <c r="A42" s="24" t="s">
        <v>61</v>
      </c>
      <c r="B42" s="20">
        <v>5</v>
      </c>
      <c r="C42" s="21">
        <v>269</v>
      </c>
      <c r="D42" s="22" t="s">
        <v>12</v>
      </c>
      <c r="E42" s="4">
        <v>475660.16910245689</v>
      </c>
      <c r="F42" s="4">
        <v>-117770.37025549076</v>
      </c>
      <c r="G42" s="27">
        <f t="shared" si="0"/>
        <v>-1.07933326846684</v>
      </c>
    </row>
    <row r="43" spans="1:7" x14ac:dyDescent="0.3">
      <c r="A43" s="24" t="s">
        <v>78</v>
      </c>
      <c r="B43" s="20">
        <v>5</v>
      </c>
      <c r="C43" s="21">
        <v>269</v>
      </c>
      <c r="D43" s="22">
        <v>0.69115193975788769</v>
      </c>
      <c r="E43" s="4">
        <v>335650.86009074375</v>
      </c>
      <c r="F43" s="4">
        <v>-108470.82764294557</v>
      </c>
      <c r="G43" s="27">
        <f t="shared" si="0"/>
        <v>-0.99410550106260953</v>
      </c>
    </row>
    <row r="44" spans="1:7" x14ac:dyDescent="0.3">
      <c r="A44" s="24" t="s">
        <v>46</v>
      </c>
      <c r="B44" s="20">
        <v>7</v>
      </c>
      <c r="C44" s="21">
        <v>32</v>
      </c>
      <c r="D44" s="22" t="s">
        <v>12</v>
      </c>
      <c r="E44" s="4">
        <v>-63612.841267133132</v>
      </c>
      <c r="F44" s="4">
        <v>-105032.22402311908</v>
      </c>
      <c r="G44" s="27">
        <f t="shared" si="0"/>
        <v>-0.96259163831514816</v>
      </c>
    </row>
    <row r="45" spans="1:7" x14ac:dyDescent="0.3">
      <c r="A45" s="24" t="s">
        <v>25</v>
      </c>
      <c r="B45" s="20">
        <v>1</v>
      </c>
      <c r="C45" s="21">
        <v>300</v>
      </c>
      <c r="D45" s="22">
        <v>0.51486238532110085</v>
      </c>
      <c r="E45" s="4">
        <v>152118.00982603617</v>
      </c>
      <c r="F45" s="4">
        <v>-96904.663123069331</v>
      </c>
      <c r="G45" s="27">
        <f t="shared" si="0"/>
        <v>-0.8881047631199418</v>
      </c>
    </row>
    <row r="46" spans="1:7" x14ac:dyDescent="0.3">
      <c r="A46" s="24" t="s">
        <v>5</v>
      </c>
      <c r="B46" s="20">
        <v>7</v>
      </c>
      <c r="C46" s="21">
        <v>244</v>
      </c>
      <c r="D46" s="22">
        <v>0.90992956429595462</v>
      </c>
      <c r="E46" s="4">
        <v>128197.12107308069</v>
      </c>
      <c r="F46" s="4">
        <v>-75129.766044767108</v>
      </c>
      <c r="G46" s="27">
        <f t="shared" si="0"/>
        <v>-0.68854378031019947</v>
      </c>
    </row>
    <row r="47" spans="1:7" x14ac:dyDescent="0.3">
      <c r="A47" s="24" t="s">
        <v>13</v>
      </c>
      <c r="B47" s="20">
        <v>4</v>
      </c>
      <c r="C47" s="21">
        <v>600</v>
      </c>
      <c r="D47" s="22">
        <v>0.51743589743589746</v>
      </c>
      <c r="E47" s="4">
        <v>257217.92365237325</v>
      </c>
      <c r="F47" s="4">
        <v>-73886.320293691009</v>
      </c>
      <c r="G47" s="27">
        <f t="shared" si="0"/>
        <v>-0.67714793971159526</v>
      </c>
    </row>
    <row r="48" spans="1:7" x14ac:dyDescent="0.3">
      <c r="A48" s="24" t="s">
        <v>59</v>
      </c>
      <c r="B48" s="20">
        <v>8</v>
      </c>
      <c r="C48" s="21">
        <v>519</v>
      </c>
      <c r="D48" s="22">
        <v>0.50096339113680155</v>
      </c>
      <c r="E48" s="4">
        <v>312664.57360130828</v>
      </c>
      <c r="F48" s="4">
        <v>-71246.233655988239</v>
      </c>
      <c r="G48" s="27">
        <f t="shared" si="0"/>
        <v>-0.65295226695005437</v>
      </c>
    </row>
    <row r="49" spans="1:7" x14ac:dyDescent="0.3">
      <c r="A49" s="24" t="s">
        <v>83</v>
      </c>
      <c r="B49" s="20">
        <v>7</v>
      </c>
      <c r="C49" s="21">
        <v>132</v>
      </c>
      <c r="D49" s="22">
        <v>0.51981351981351975</v>
      </c>
      <c r="E49" s="4">
        <v>271659.15414872952</v>
      </c>
      <c r="F49" s="4">
        <v>-68417.899793940596</v>
      </c>
      <c r="G49" s="27">
        <f t="shared" si="0"/>
        <v>-0.62703135980662972</v>
      </c>
    </row>
    <row r="50" spans="1:7" x14ac:dyDescent="0.3">
      <c r="A50" s="24" t="s">
        <v>14</v>
      </c>
      <c r="B50" s="20">
        <v>7</v>
      </c>
      <c r="C50" s="21">
        <v>483</v>
      </c>
      <c r="D50" s="22">
        <v>0.5905326557500471</v>
      </c>
      <c r="E50" s="4">
        <v>272711.33990508225</v>
      </c>
      <c r="F50" s="4">
        <v>-51838.121602053754</v>
      </c>
      <c r="G50" s="27">
        <f t="shared" si="0"/>
        <v>-0.47508222228177643</v>
      </c>
    </row>
    <row r="51" spans="1:7" x14ac:dyDescent="0.3">
      <c r="A51" s="24" t="s">
        <v>104</v>
      </c>
      <c r="B51" s="20">
        <v>6</v>
      </c>
      <c r="C51" s="21">
        <v>516</v>
      </c>
      <c r="D51" s="22">
        <v>0.40047224449790608</v>
      </c>
      <c r="E51" s="4">
        <v>360216.28734310064</v>
      </c>
      <c r="F51" s="4">
        <v>-40896.738125090487</v>
      </c>
      <c r="G51" s="27">
        <f t="shared" si="0"/>
        <v>-0.37480743190690918</v>
      </c>
    </row>
    <row r="52" spans="1:7" x14ac:dyDescent="0.3">
      <c r="A52" s="24" t="s">
        <v>15</v>
      </c>
      <c r="B52" s="20">
        <v>1</v>
      </c>
      <c r="C52" s="21">
        <v>505</v>
      </c>
      <c r="D52" s="22">
        <v>0.26816669371855217</v>
      </c>
      <c r="E52" s="4">
        <v>350496.38436176348</v>
      </c>
      <c r="F52" s="4">
        <v>-30317.504928832874</v>
      </c>
      <c r="G52" s="27">
        <f t="shared" si="0"/>
        <v>-0.27785164991506933</v>
      </c>
    </row>
    <row r="53" spans="1:7" x14ac:dyDescent="0.3">
      <c r="A53" s="24" t="s">
        <v>111</v>
      </c>
      <c r="B53" s="20">
        <v>4</v>
      </c>
      <c r="C53" s="21">
        <v>341</v>
      </c>
      <c r="D53" s="22">
        <v>0.66338185693024398</v>
      </c>
      <c r="E53" s="4">
        <v>272511.32954794541</v>
      </c>
      <c r="F53" s="4">
        <v>-25870.841619431041</v>
      </c>
      <c r="G53" s="27">
        <f t="shared" si="0"/>
        <v>-0.2370991955150672</v>
      </c>
    </row>
    <row r="54" spans="1:7" x14ac:dyDescent="0.3">
      <c r="A54" s="24" t="s">
        <v>44</v>
      </c>
      <c r="B54" s="20">
        <v>7</v>
      </c>
      <c r="C54" s="21">
        <v>256</v>
      </c>
      <c r="D54" s="22">
        <v>0.82108575085324231</v>
      </c>
      <c r="E54" s="4">
        <v>264547.19316819683</v>
      </c>
      <c r="F54" s="4">
        <v>-25198.423033235595</v>
      </c>
      <c r="G54" s="27">
        <f t="shared" si="0"/>
        <v>-0.23093666287768383</v>
      </c>
    </row>
    <row r="55" spans="1:7" x14ac:dyDescent="0.3">
      <c r="A55" s="24" t="s">
        <v>116</v>
      </c>
      <c r="B55" s="20">
        <v>6</v>
      </c>
      <c r="C55" s="21">
        <v>349</v>
      </c>
      <c r="D55" s="22">
        <v>0.64049357611609203</v>
      </c>
      <c r="E55" s="4">
        <v>467095.57633702643</v>
      </c>
      <c r="F55" s="4">
        <v>-23765.075355474837</v>
      </c>
      <c r="G55" s="27">
        <f t="shared" si="0"/>
        <v>-0.21780042300231719</v>
      </c>
    </row>
    <row r="56" spans="1:7" x14ac:dyDescent="0.3">
      <c r="A56" s="24" t="s">
        <v>112</v>
      </c>
      <c r="B56" s="20">
        <v>3</v>
      </c>
      <c r="C56" s="21">
        <v>1864</v>
      </c>
      <c r="D56" s="22">
        <v>0.34598546429405908</v>
      </c>
      <c r="E56" s="4">
        <v>1358489.7500393279</v>
      </c>
      <c r="F56" s="4">
        <v>-9784.1578610055149</v>
      </c>
      <c r="G56" s="27">
        <f t="shared" si="0"/>
        <v>-8.9669133759238184E-2</v>
      </c>
    </row>
    <row r="57" spans="1:7" x14ac:dyDescent="0.3">
      <c r="A57" s="24" t="s">
        <v>77</v>
      </c>
      <c r="B57" s="20">
        <v>6</v>
      </c>
      <c r="C57" s="21">
        <v>222</v>
      </c>
      <c r="D57" s="22">
        <v>0.13801801801801802</v>
      </c>
      <c r="E57" s="4">
        <v>174842.67224105448</v>
      </c>
      <c r="F57" s="4">
        <v>-8335.736863321159</v>
      </c>
      <c r="G57" s="27">
        <f t="shared" si="0"/>
        <v>-7.6394751024810373E-2</v>
      </c>
    </row>
    <row r="58" spans="1:7" x14ac:dyDescent="0.3">
      <c r="A58" s="24" t="s">
        <v>6</v>
      </c>
      <c r="B58" s="20">
        <v>6</v>
      </c>
      <c r="C58" s="21">
        <v>342</v>
      </c>
      <c r="D58" s="22">
        <v>0.74080253467482349</v>
      </c>
      <c r="E58" s="4">
        <v>250547.557517807</v>
      </c>
      <c r="F58" s="4">
        <v>-7104.2046124031767</v>
      </c>
      <c r="G58" s="27">
        <f t="shared" si="0"/>
        <v>-6.5108094400381039E-2</v>
      </c>
    </row>
    <row r="59" spans="1:7" x14ac:dyDescent="0.3">
      <c r="A59" s="24" t="s">
        <v>16</v>
      </c>
      <c r="B59" s="20">
        <v>6</v>
      </c>
      <c r="C59" s="21">
        <v>452</v>
      </c>
      <c r="D59" s="22">
        <v>9.5914234139039323E-2</v>
      </c>
      <c r="E59" s="4">
        <v>263811.48578323983</v>
      </c>
      <c r="F59" s="4">
        <v>6806.7251382013783</v>
      </c>
      <c r="G59" s="27">
        <f t="shared" si="0"/>
        <v>6.2381776290864402E-2</v>
      </c>
    </row>
    <row r="60" spans="1:7" x14ac:dyDescent="0.3">
      <c r="A60" s="24" t="s">
        <v>92</v>
      </c>
      <c r="B60" s="20">
        <v>8</v>
      </c>
      <c r="C60" s="21">
        <v>246</v>
      </c>
      <c r="D60" s="22">
        <v>0.78607148335634303</v>
      </c>
      <c r="E60" s="4">
        <v>224187.73561550165</v>
      </c>
      <c r="F60" s="4">
        <v>20171.427485204302</v>
      </c>
      <c r="G60" s="27">
        <f t="shared" si="0"/>
        <v>0.18486562205770388</v>
      </c>
    </row>
    <row r="61" spans="1:7" x14ac:dyDescent="0.3">
      <c r="A61" s="24" t="s">
        <v>119</v>
      </c>
      <c r="B61" s="20">
        <v>3</v>
      </c>
      <c r="C61" s="21">
        <v>712</v>
      </c>
      <c r="D61" s="22">
        <v>0.11674040745049943</v>
      </c>
      <c r="E61" s="4">
        <v>597924.87621349096</v>
      </c>
      <c r="F61" s="4">
        <v>37079.116019107401</v>
      </c>
      <c r="G61" s="27">
        <f t="shared" si="0"/>
        <v>0.33981996828186484</v>
      </c>
    </row>
    <row r="62" spans="1:7" x14ac:dyDescent="0.3">
      <c r="A62" s="24" t="s">
        <v>136</v>
      </c>
      <c r="B62" s="20">
        <v>1</v>
      </c>
      <c r="C62" s="21">
        <v>444</v>
      </c>
      <c r="D62" s="22">
        <v>0.53915453915453915</v>
      </c>
      <c r="E62" s="4">
        <v>384687.05639223196</v>
      </c>
      <c r="F62" s="4">
        <v>38859.11985731218</v>
      </c>
      <c r="G62" s="27">
        <f t="shared" si="0"/>
        <v>0.35613321716106255</v>
      </c>
    </row>
    <row r="63" spans="1:7" x14ac:dyDescent="0.3">
      <c r="A63" s="24" t="s">
        <v>93</v>
      </c>
      <c r="B63" s="20">
        <v>7</v>
      </c>
      <c r="C63" s="21">
        <v>245</v>
      </c>
      <c r="D63" s="22">
        <v>0.80011031439602875</v>
      </c>
      <c r="E63" s="4">
        <v>260463.75434676185</v>
      </c>
      <c r="F63" s="4">
        <v>39618.864632252604</v>
      </c>
      <c r="G63" s="27">
        <f t="shared" si="0"/>
        <v>0.36309607046073467</v>
      </c>
    </row>
    <row r="64" spans="1:7" x14ac:dyDescent="0.3">
      <c r="A64" s="24" t="s">
        <v>135</v>
      </c>
      <c r="B64" s="20">
        <v>4</v>
      </c>
      <c r="C64" s="21">
        <v>675</v>
      </c>
      <c r="D64" s="22">
        <v>0.54145892084978375</v>
      </c>
      <c r="E64" s="4">
        <v>662881.18290585838</v>
      </c>
      <c r="F64" s="4">
        <v>41362.341805579141</v>
      </c>
      <c r="G64" s="27">
        <f t="shared" si="0"/>
        <v>0.37907456243542664</v>
      </c>
    </row>
    <row r="65" spans="1:7" x14ac:dyDescent="0.3">
      <c r="A65" s="24" t="s">
        <v>75</v>
      </c>
      <c r="B65" s="20">
        <v>8</v>
      </c>
      <c r="C65" s="21">
        <v>384</v>
      </c>
      <c r="D65" s="22">
        <v>0.89322916666666663</v>
      </c>
      <c r="E65" s="4">
        <v>353022.8637704365</v>
      </c>
      <c r="F65" s="4">
        <v>48726.818535071798</v>
      </c>
      <c r="G65" s="27">
        <f t="shared" si="0"/>
        <v>0.4465679796824587</v>
      </c>
    </row>
    <row r="66" spans="1:7" x14ac:dyDescent="0.3">
      <c r="A66" s="24" t="s">
        <v>38</v>
      </c>
      <c r="B66" s="20">
        <v>2</v>
      </c>
      <c r="C66" s="21">
        <v>284</v>
      </c>
      <c r="D66" s="22">
        <v>0.49424323720098368</v>
      </c>
      <c r="E66" s="4">
        <v>309151.35955699254</v>
      </c>
      <c r="F66" s="4">
        <v>61104.94831865374</v>
      </c>
      <c r="G66" s="27">
        <f t="shared" si="0"/>
        <v>0.56001015743766835</v>
      </c>
    </row>
    <row r="67" spans="1:7" x14ac:dyDescent="0.3">
      <c r="A67" s="24" t="s">
        <v>65</v>
      </c>
      <c r="B67" s="20">
        <v>6</v>
      </c>
      <c r="C67" s="21">
        <v>413</v>
      </c>
      <c r="D67" s="22">
        <v>0.15432363401423801</v>
      </c>
      <c r="E67" s="4">
        <v>317166.34514301457</v>
      </c>
      <c r="F67" s="4">
        <v>63022.770696522668</v>
      </c>
      <c r="G67" s="27">
        <f t="shared" ref="G67:G115" si="1">F67/109114</f>
        <v>0.57758647558079323</v>
      </c>
    </row>
    <row r="68" spans="1:7" x14ac:dyDescent="0.3">
      <c r="A68" s="24" t="s">
        <v>138</v>
      </c>
      <c r="B68" s="20">
        <v>6</v>
      </c>
      <c r="C68" s="21">
        <v>311</v>
      </c>
      <c r="D68" s="22">
        <v>8.7055284721501924E-2</v>
      </c>
      <c r="E68" s="4">
        <v>319506.75805895776</v>
      </c>
      <c r="F68" s="4">
        <v>65503.307444536127</v>
      </c>
      <c r="G68" s="27">
        <f t="shared" si="1"/>
        <v>0.60031991719244215</v>
      </c>
    </row>
    <row r="69" spans="1:7" x14ac:dyDescent="0.3">
      <c r="A69" s="24" t="s">
        <v>9</v>
      </c>
      <c r="B69" s="20">
        <v>8</v>
      </c>
      <c r="C69" s="21">
        <v>478</v>
      </c>
      <c r="D69" s="22" t="s">
        <v>12</v>
      </c>
      <c r="E69" s="4">
        <v>625477.79654133879</v>
      </c>
      <c r="F69" s="4">
        <v>81048.944599765353</v>
      </c>
      <c r="G69" s="27">
        <f t="shared" si="1"/>
        <v>0.74279143464418274</v>
      </c>
    </row>
    <row r="70" spans="1:7" x14ac:dyDescent="0.3">
      <c r="A70" s="24" t="s">
        <v>90</v>
      </c>
      <c r="B70" s="20">
        <v>6</v>
      </c>
      <c r="C70" s="21">
        <v>403</v>
      </c>
      <c r="D70" s="22">
        <v>0.52073636912346588</v>
      </c>
      <c r="E70" s="4">
        <v>419743.61418571603</v>
      </c>
      <c r="F70" s="4">
        <v>85683.755208401009</v>
      </c>
      <c r="G70" s="27">
        <f t="shared" si="1"/>
        <v>0.78526820763972549</v>
      </c>
    </row>
    <row r="71" spans="1:7" x14ac:dyDescent="0.3">
      <c r="A71" s="24" t="s">
        <v>29</v>
      </c>
      <c r="B71" s="20">
        <v>4</v>
      </c>
      <c r="C71" s="21">
        <v>476</v>
      </c>
      <c r="D71" s="22">
        <v>0.47329899701816208</v>
      </c>
      <c r="E71" s="4">
        <v>538116.19826937001</v>
      </c>
      <c r="F71" s="4">
        <v>94190.646750221029</v>
      </c>
      <c r="G71" s="27">
        <f t="shared" si="1"/>
        <v>0.8632315445334332</v>
      </c>
    </row>
    <row r="72" spans="1:7" x14ac:dyDescent="0.3">
      <c r="A72" s="24" t="s">
        <v>84</v>
      </c>
      <c r="B72" s="20">
        <v>4</v>
      </c>
      <c r="C72" s="21">
        <v>681</v>
      </c>
      <c r="D72" s="22">
        <v>0.86364497612188407</v>
      </c>
      <c r="E72" s="4">
        <v>1204316.2825951856</v>
      </c>
      <c r="F72" s="4">
        <v>94238.942474262789</v>
      </c>
      <c r="G72" s="27">
        <f t="shared" si="1"/>
        <v>0.86367416164985966</v>
      </c>
    </row>
    <row r="73" spans="1:7" x14ac:dyDescent="0.3">
      <c r="A73" s="24" t="s">
        <v>94</v>
      </c>
      <c r="B73" s="20">
        <v>7</v>
      </c>
      <c r="C73" s="21">
        <v>248</v>
      </c>
      <c r="D73" s="22">
        <v>0.75806451612903225</v>
      </c>
      <c r="E73" s="4">
        <v>555711.80791130755</v>
      </c>
      <c r="F73" s="4">
        <v>98002.62891875254</v>
      </c>
      <c r="G73" s="27">
        <f t="shared" si="1"/>
        <v>0.89816731967256758</v>
      </c>
    </row>
    <row r="74" spans="1:7" x14ac:dyDescent="0.3">
      <c r="A74" s="24" t="s">
        <v>73</v>
      </c>
      <c r="B74" s="20">
        <v>5</v>
      </c>
      <c r="C74" s="21">
        <v>227</v>
      </c>
      <c r="D74" s="22">
        <v>0.7326749088153095</v>
      </c>
      <c r="E74" s="4">
        <v>320737.69282878237</v>
      </c>
      <c r="F74" s="4">
        <v>108855.50211721659</v>
      </c>
      <c r="G74" s="27">
        <f t="shared" si="1"/>
        <v>0.99763093752604237</v>
      </c>
    </row>
    <row r="75" spans="1:7" x14ac:dyDescent="0.3">
      <c r="A75" s="24" t="s">
        <v>50</v>
      </c>
      <c r="B75" s="20">
        <v>7</v>
      </c>
      <c r="C75" s="21">
        <v>548</v>
      </c>
      <c r="D75" s="22">
        <v>0.71794741822114094</v>
      </c>
      <c r="E75" s="4">
        <v>792532.70734943822</v>
      </c>
      <c r="F75" s="4">
        <v>120259.10290432349</v>
      </c>
      <c r="G75" s="27">
        <f t="shared" si="1"/>
        <v>1.102141823270373</v>
      </c>
    </row>
    <row r="76" spans="1:7" x14ac:dyDescent="0.3">
      <c r="A76" s="24" t="s">
        <v>60</v>
      </c>
      <c r="B76" s="20">
        <v>6</v>
      </c>
      <c r="C76" s="21">
        <v>452</v>
      </c>
      <c r="D76" s="22">
        <v>0.30476792486906268</v>
      </c>
      <c r="E76" s="4">
        <v>438993.36719286721</v>
      </c>
      <c r="F76" s="4">
        <v>120863.53924796265</v>
      </c>
      <c r="G76" s="27">
        <f t="shared" si="1"/>
        <v>1.1076813172275111</v>
      </c>
    </row>
    <row r="77" spans="1:7" x14ac:dyDescent="0.3">
      <c r="A77" s="24" t="s">
        <v>74</v>
      </c>
      <c r="B77" s="20">
        <v>8</v>
      </c>
      <c r="C77" s="21">
        <v>440</v>
      </c>
      <c r="D77" s="22">
        <v>0.79768948391276173</v>
      </c>
      <c r="E77" s="4">
        <v>453658.43753545918</v>
      </c>
      <c r="F77" s="4">
        <v>122517.14620074909</v>
      </c>
      <c r="G77" s="27">
        <f t="shared" si="1"/>
        <v>1.1228361731835428</v>
      </c>
    </row>
    <row r="78" spans="1:7" x14ac:dyDescent="0.3">
      <c r="A78" s="24" t="s">
        <v>91</v>
      </c>
      <c r="B78" s="20">
        <v>4</v>
      </c>
      <c r="C78" s="21">
        <v>382</v>
      </c>
      <c r="D78" s="22">
        <v>0.17030140021218962</v>
      </c>
      <c r="E78" s="4">
        <v>360740.6484996751</v>
      </c>
      <c r="F78" s="4">
        <v>125471.91609961074</v>
      </c>
      <c r="G78" s="27">
        <f t="shared" si="1"/>
        <v>1.1499158320619787</v>
      </c>
    </row>
    <row r="79" spans="1:7" x14ac:dyDescent="0.3">
      <c r="A79" s="24" t="s">
        <v>51</v>
      </c>
      <c r="B79" s="20">
        <v>3</v>
      </c>
      <c r="C79" s="21">
        <v>409</v>
      </c>
      <c r="D79" s="22">
        <v>4.1958168922026681E-2</v>
      </c>
      <c r="E79" s="4">
        <v>385451.945538898</v>
      </c>
      <c r="F79" s="4">
        <v>142831.74889452476</v>
      </c>
      <c r="G79" s="27">
        <f t="shared" si="1"/>
        <v>1.3090139569122639</v>
      </c>
    </row>
    <row r="80" spans="1:7" x14ac:dyDescent="0.3">
      <c r="A80" s="24" t="s">
        <v>33</v>
      </c>
      <c r="B80" s="20">
        <v>3</v>
      </c>
      <c r="C80" s="21">
        <v>471</v>
      </c>
      <c r="D80" s="22">
        <v>7.1517779086156752E-2</v>
      </c>
      <c r="E80" s="4">
        <v>592719.7323193578</v>
      </c>
      <c r="F80" s="4">
        <v>146284.80663486104</v>
      </c>
      <c r="G80" s="27">
        <f t="shared" si="1"/>
        <v>1.3406602877253244</v>
      </c>
    </row>
    <row r="81" spans="1:7" x14ac:dyDescent="0.3">
      <c r="A81" s="24" t="s">
        <v>56</v>
      </c>
      <c r="B81" s="20">
        <v>5</v>
      </c>
      <c r="C81" s="21">
        <v>368</v>
      </c>
      <c r="D81" s="22">
        <v>0.59594419208306304</v>
      </c>
      <c r="E81" s="4">
        <v>441326.20929475781</v>
      </c>
      <c r="F81" s="4">
        <v>179182.12098418083</v>
      </c>
      <c r="G81" s="27">
        <f t="shared" si="1"/>
        <v>1.6421551861739174</v>
      </c>
    </row>
    <row r="82" spans="1:7" x14ac:dyDescent="0.3">
      <c r="A82" s="24" t="s">
        <v>86</v>
      </c>
      <c r="B82" s="20">
        <v>2</v>
      </c>
      <c r="C82" s="21">
        <v>181</v>
      </c>
      <c r="D82" s="22">
        <v>6.2561875259476901E-2</v>
      </c>
      <c r="E82" s="4">
        <v>352634.48086430039</v>
      </c>
      <c r="F82" s="4">
        <v>181460.54508397868</v>
      </c>
      <c r="G82" s="27">
        <f t="shared" si="1"/>
        <v>1.6630363205819481</v>
      </c>
    </row>
    <row r="83" spans="1:7" x14ac:dyDescent="0.3">
      <c r="A83" s="24" t="s">
        <v>10</v>
      </c>
      <c r="B83" s="20">
        <v>1</v>
      </c>
      <c r="C83" s="21">
        <v>600</v>
      </c>
      <c r="D83" s="22">
        <v>0.3837773608505316</v>
      </c>
      <c r="E83" s="4">
        <v>652481.32218660973</v>
      </c>
      <c r="F83" s="4">
        <v>189615.59876037575</v>
      </c>
      <c r="G83" s="27">
        <f t="shared" si="1"/>
        <v>1.7377751595613373</v>
      </c>
    </row>
    <row r="84" spans="1:7" x14ac:dyDescent="0.3">
      <c r="A84" s="24" t="s">
        <v>96</v>
      </c>
      <c r="B84" s="20">
        <v>3</v>
      </c>
      <c r="C84" s="21">
        <v>471</v>
      </c>
      <c r="D84" s="22">
        <v>8.432195288837907E-2</v>
      </c>
      <c r="E84" s="4">
        <v>465954.47713870183</v>
      </c>
      <c r="F84" s="4">
        <v>190334.5426035244</v>
      </c>
      <c r="G84" s="27">
        <f t="shared" si="1"/>
        <v>1.744364083467973</v>
      </c>
    </row>
    <row r="85" spans="1:7" ht="31.2" x14ac:dyDescent="0.3">
      <c r="A85" s="24" t="s">
        <v>121</v>
      </c>
      <c r="B85" s="20">
        <v>2</v>
      </c>
      <c r="C85" s="21">
        <v>495</v>
      </c>
      <c r="D85" s="22">
        <v>0.27318482631962254</v>
      </c>
      <c r="E85" s="4">
        <v>431207.17055173405</v>
      </c>
      <c r="F85" s="4">
        <v>191631.3115107771</v>
      </c>
      <c r="G85" s="27">
        <f t="shared" si="1"/>
        <v>1.7562486162250224</v>
      </c>
    </row>
    <row r="86" spans="1:7" x14ac:dyDescent="0.3">
      <c r="A86" s="24" t="s">
        <v>63</v>
      </c>
      <c r="B86" s="20">
        <v>3</v>
      </c>
      <c r="C86" s="21">
        <v>407</v>
      </c>
      <c r="D86" s="22">
        <v>3.2160516031483774E-2</v>
      </c>
      <c r="E86" s="4">
        <v>297880.88876011223</v>
      </c>
      <c r="F86" s="4">
        <v>205260.69211573899</v>
      </c>
      <c r="G86" s="27">
        <f t="shared" si="1"/>
        <v>1.8811581659158219</v>
      </c>
    </row>
    <row r="87" spans="1:7" x14ac:dyDescent="0.3">
      <c r="A87" s="24" t="s">
        <v>64</v>
      </c>
      <c r="B87" s="20">
        <v>1</v>
      </c>
      <c r="C87" s="21">
        <v>453</v>
      </c>
      <c r="D87" s="22">
        <v>0.3683236929611311</v>
      </c>
      <c r="E87" s="4">
        <v>627666.32860458083</v>
      </c>
      <c r="F87" s="4">
        <v>209808.91782294214</v>
      </c>
      <c r="G87" s="27">
        <f t="shared" si="1"/>
        <v>1.9228414119447745</v>
      </c>
    </row>
    <row r="88" spans="1:7" x14ac:dyDescent="0.3">
      <c r="A88" s="24" t="s">
        <v>98</v>
      </c>
      <c r="B88" s="20">
        <v>4</v>
      </c>
      <c r="C88" s="21">
        <v>500</v>
      </c>
      <c r="D88" s="22">
        <v>0.49622269807280517</v>
      </c>
      <c r="E88" s="4">
        <v>647230.65430425201</v>
      </c>
      <c r="F88" s="4">
        <v>212758.24718702305</v>
      </c>
      <c r="G88" s="27">
        <f t="shared" si="1"/>
        <v>1.949871209808302</v>
      </c>
    </row>
    <row r="89" spans="1:7" x14ac:dyDescent="0.3">
      <c r="A89" s="24" t="s">
        <v>100</v>
      </c>
      <c r="B89" s="20">
        <v>2</v>
      </c>
      <c r="C89" s="21">
        <v>336</v>
      </c>
      <c r="D89" s="22">
        <v>0.44611528822055146</v>
      </c>
      <c r="E89" s="4">
        <v>488389.79905418586</v>
      </c>
      <c r="F89" s="4">
        <v>229690.73520100396</v>
      </c>
      <c r="G89" s="27">
        <f t="shared" si="1"/>
        <v>2.1050528364921455</v>
      </c>
    </row>
    <row r="90" spans="1:7" x14ac:dyDescent="0.3">
      <c r="A90" s="24" t="s">
        <v>42</v>
      </c>
      <c r="B90" s="20">
        <v>3</v>
      </c>
      <c r="C90" s="21">
        <v>342</v>
      </c>
      <c r="D90" s="22">
        <v>0.11232483725035861</v>
      </c>
      <c r="E90" s="4">
        <v>494142.82633678336</v>
      </c>
      <c r="F90" s="4">
        <v>233372.91373438854</v>
      </c>
      <c r="G90" s="27">
        <f t="shared" si="1"/>
        <v>2.1387989967775769</v>
      </c>
    </row>
    <row r="91" spans="1:7" x14ac:dyDescent="0.3">
      <c r="A91" s="24" t="s">
        <v>67</v>
      </c>
      <c r="B91" s="20">
        <v>5</v>
      </c>
      <c r="C91" s="21">
        <v>670</v>
      </c>
      <c r="D91" s="22">
        <v>0.401901291663747</v>
      </c>
      <c r="E91" s="4">
        <v>851482.96959122177</v>
      </c>
      <c r="F91" s="4">
        <v>236907.38266898599</v>
      </c>
      <c r="G91" s="27">
        <f t="shared" si="1"/>
        <v>2.1711914389444615</v>
      </c>
    </row>
    <row r="92" spans="1:7" x14ac:dyDescent="0.3">
      <c r="A92" s="24" t="s">
        <v>68</v>
      </c>
      <c r="B92" s="20">
        <v>6</v>
      </c>
      <c r="C92" s="21">
        <v>372</v>
      </c>
      <c r="D92" s="22">
        <v>0.72203877741088829</v>
      </c>
      <c r="E92" s="4">
        <v>556793.38656788226</v>
      </c>
      <c r="F92" s="4">
        <v>251063.34608727694</v>
      </c>
      <c r="G92" s="27">
        <f t="shared" si="1"/>
        <v>2.300926976256731</v>
      </c>
    </row>
    <row r="93" spans="1:7" x14ac:dyDescent="0.3">
      <c r="A93" s="24" t="s">
        <v>48</v>
      </c>
      <c r="B93" s="20">
        <v>3</v>
      </c>
      <c r="C93" s="21">
        <v>743</v>
      </c>
      <c r="D93" s="22">
        <v>2.873522843240206E-2</v>
      </c>
      <c r="E93" s="4">
        <v>648197.00000000186</v>
      </c>
      <c r="F93" s="4">
        <v>257575.19100423157</v>
      </c>
      <c r="G93" s="27">
        <f t="shared" si="1"/>
        <v>2.3606062558812946</v>
      </c>
    </row>
    <row r="94" spans="1:7" x14ac:dyDescent="0.3">
      <c r="A94" s="24" t="s">
        <v>117</v>
      </c>
      <c r="B94" s="20">
        <v>8</v>
      </c>
      <c r="C94" s="21">
        <v>310</v>
      </c>
      <c r="D94" s="22">
        <v>0.89739167465133607</v>
      </c>
      <c r="E94" s="4">
        <v>496556.18671398005</v>
      </c>
      <c r="F94" s="4">
        <v>262546.51006334135</v>
      </c>
      <c r="G94" s="27">
        <f t="shared" si="1"/>
        <v>2.4061670368911536</v>
      </c>
    </row>
    <row r="95" spans="1:7" x14ac:dyDescent="0.3">
      <c r="A95" s="24" t="s">
        <v>58</v>
      </c>
      <c r="B95" s="20">
        <v>4</v>
      </c>
      <c r="C95" s="21">
        <v>365</v>
      </c>
      <c r="D95" s="22">
        <v>0.59178082191780823</v>
      </c>
      <c r="E95" s="4">
        <v>651949.04262203816</v>
      </c>
      <c r="F95" s="4">
        <v>270523.8566782577</v>
      </c>
      <c r="G95" s="27">
        <f t="shared" si="1"/>
        <v>2.479277239201731</v>
      </c>
    </row>
    <row r="96" spans="1:7" x14ac:dyDescent="0.3">
      <c r="A96" s="24" t="s">
        <v>52</v>
      </c>
      <c r="B96" s="20">
        <v>7</v>
      </c>
      <c r="C96" s="21">
        <v>379</v>
      </c>
      <c r="D96" s="22">
        <v>0.82920693945069512</v>
      </c>
      <c r="E96" s="4">
        <v>540031.74083491787</v>
      </c>
      <c r="F96" s="4">
        <v>292893.9314459376</v>
      </c>
      <c r="G96" s="27">
        <f t="shared" si="1"/>
        <v>2.6842928629317742</v>
      </c>
    </row>
    <row r="97" spans="1:7" x14ac:dyDescent="0.3">
      <c r="A97" s="24" t="s">
        <v>34</v>
      </c>
      <c r="B97" s="20">
        <v>6</v>
      </c>
      <c r="C97" s="21">
        <v>251</v>
      </c>
      <c r="D97" s="22">
        <v>0.7282004059234759</v>
      </c>
      <c r="E97" s="4">
        <v>849815.57022901345</v>
      </c>
      <c r="F97" s="4">
        <v>303347.96753835399</v>
      </c>
      <c r="G97" s="27">
        <f t="shared" si="1"/>
        <v>2.7801012476708213</v>
      </c>
    </row>
    <row r="98" spans="1:7" x14ac:dyDescent="0.3">
      <c r="A98" s="24" t="s">
        <v>88</v>
      </c>
      <c r="B98" s="20">
        <v>2</v>
      </c>
      <c r="C98" s="21">
        <v>601</v>
      </c>
      <c r="D98" s="22">
        <v>0.17759574498343217</v>
      </c>
      <c r="E98" s="4">
        <v>801323.3373494288</v>
      </c>
      <c r="F98" s="4">
        <v>312209.21317009255</v>
      </c>
      <c r="G98" s="27">
        <f t="shared" si="1"/>
        <v>2.8613121429889157</v>
      </c>
    </row>
    <row r="99" spans="1:7" x14ac:dyDescent="0.3">
      <c r="A99" s="24" t="s">
        <v>120</v>
      </c>
      <c r="B99" s="20">
        <v>7</v>
      </c>
      <c r="C99" s="21">
        <v>322</v>
      </c>
      <c r="D99" s="22">
        <v>0.91696781479390166</v>
      </c>
      <c r="E99" s="4">
        <v>946526.45923499484</v>
      </c>
      <c r="F99" s="4">
        <v>346528.00767279137</v>
      </c>
      <c r="G99" s="27">
        <f t="shared" si="1"/>
        <v>3.1758345186941308</v>
      </c>
    </row>
    <row r="100" spans="1:7" x14ac:dyDescent="0.3">
      <c r="A100" s="24" t="s">
        <v>19</v>
      </c>
      <c r="B100" s="20">
        <v>5</v>
      </c>
      <c r="C100" s="21">
        <v>256</v>
      </c>
      <c r="D100" s="22">
        <v>0.53823806532663321</v>
      </c>
      <c r="E100" s="4">
        <v>613714.82191111427</v>
      </c>
      <c r="F100" s="4">
        <v>399466.5866428134</v>
      </c>
      <c r="G100" s="27">
        <f t="shared" si="1"/>
        <v>3.6610021321078268</v>
      </c>
    </row>
    <row r="101" spans="1:7" x14ac:dyDescent="0.3">
      <c r="A101" s="24" t="s">
        <v>57</v>
      </c>
      <c r="B101" s="20">
        <v>5</v>
      </c>
      <c r="C101" s="21">
        <v>308</v>
      </c>
      <c r="D101" s="22">
        <v>0.62566306932504112</v>
      </c>
      <c r="E101" s="4">
        <v>704957.62718281709</v>
      </c>
      <c r="F101" s="4">
        <v>422399.87641189434</v>
      </c>
      <c r="G101" s="27">
        <f t="shared" si="1"/>
        <v>3.8711794674550868</v>
      </c>
    </row>
    <row r="102" spans="1:7" x14ac:dyDescent="0.3">
      <c r="A102" s="24" t="s">
        <v>109</v>
      </c>
      <c r="B102" s="20">
        <v>4</v>
      </c>
      <c r="C102" s="21">
        <v>340</v>
      </c>
      <c r="D102" s="22">
        <v>0.5001367989056088</v>
      </c>
      <c r="E102" s="4">
        <v>788559.60222608596</v>
      </c>
      <c r="F102" s="4">
        <v>455844.17652080208</v>
      </c>
      <c r="G102" s="27">
        <f t="shared" si="1"/>
        <v>4.1776873409535176</v>
      </c>
    </row>
    <row r="103" spans="1:7" x14ac:dyDescent="0.3">
      <c r="A103" s="24" t="s">
        <v>40</v>
      </c>
      <c r="B103" s="20">
        <v>2</v>
      </c>
      <c r="C103" s="21">
        <v>482</v>
      </c>
      <c r="D103" s="22">
        <v>0.23797673603963757</v>
      </c>
      <c r="E103" s="4">
        <v>923308.61588953529</v>
      </c>
      <c r="F103" s="4">
        <v>460178.50613757595</v>
      </c>
      <c r="G103" s="27">
        <f t="shared" si="1"/>
        <v>4.217410287750206</v>
      </c>
    </row>
    <row r="104" spans="1:7" x14ac:dyDescent="0.3">
      <c r="A104" s="24" t="s">
        <v>26</v>
      </c>
      <c r="B104" s="20">
        <v>1</v>
      </c>
      <c r="C104" s="21">
        <v>1372</v>
      </c>
      <c r="D104" s="22">
        <v>0.64909129178067626</v>
      </c>
      <c r="E104" s="4">
        <v>1828032.2826361246</v>
      </c>
      <c r="F104" s="4">
        <v>468164.1650262028</v>
      </c>
      <c r="G104" s="27">
        <f t="shared" si="1"/>
        <v>4.2905966697784228</v>
      </c>
    </row>
    <row r="105" spans="1:7" x14ac:dyDescent="0.3">
      <c r="A105" s="24" t="s">
        <v>27</v>
      </c>
      <c r="B105" s="20">
        <v>4</v>
      </c>
      <c r="C105" s="21">
        <v>400</v>
      </c>
      <c r="D105" s="22">
        <v>0.84879781420765033</v>
      </c>
      <c r="E105" s="4">
        <v>1117297.027917007</v>
      </c>
      <c r="F105" s="4">
        <v>493193.70877464674</v>
      </c>
      <c r="G105" s="27">
        <f t="shared" si="1"/>
        <v>4.5199856001488969</v>
      </c>
    </row>
    <row r="106" spans="1:7" x14ac:dyDescent="0.3">
      <c r="A106" s="24" t="s">
        <v>97</v>
      </c>
      <c r="B106" s="20">
        <v>6</v>
      </c>
      <c r="C106" s="21">
        <v>483</v>
      </c>
      <c r="D106" s="22">
        <v>0.34468710345288184</v>
      </c>
      <c r="E106" s="4">
        <v>997786.66278702114</v>
      </c>
      <c r="F106" s="4">
        <v>533282.75789505057</v>
      </c>
      <c r="G106" s="27">
        <f t="shared" si="1"/>
        <v>4.8873907829888976</v>
      </c>
    </row>
    <row r="107" spans="1:7" x14ac:dyDescent="0.3">
      <c r="A107" s="24" t="s">
        <v>105</v>
      </c>
      <c r="B107" s="20">
        <v>6</v>
      </c>
      <c r="C107" s="21">
        <v>315</v>
      </c>
      <c r="D107" s="22">
        <v>0.26666666666666666</v>
      </c>
      <c r="E107" s="4">
        <v>806365.16510068858</v>
      </c>
      <c r="F107" s="4">
        <v>575444.96818757383</v>
      </c>
      <c r="G107" s="27">
        <f t="shared" si="1"/>
        <v>5.2737959215826917</v>
      </c>
    </row>
    <row r="108" spans="1:7" x14ac:dyDescent="0.3">
      <c r="A108" s="24" t="s">
        <v>32</v>
      </c>
      <c r="B108" s="20">
        <v>6</v>
      </c>
      <c r="C108" s="21">
        <v>754</v>
      </c>
      <c r="D108" s="22">
        <v>0.73903997954683454</v>
      </c>
      <c r="E108" s="4">
        <v>1590724.111763956</v>
      </c>
      <c r="F108" s="4">
        <v>580876.23822263815</v>
      </c>
      <c r="G108" s="27">
        <f t="shared" si="1"/>
        <v>5.3235720276283347</v>
      </c>
    </row>
    <row r="109" spans="1:7" x14ac:dyDescent="0.3">
      <c r="A109" s="24" t="s">
        <v>31</v>
      </c>
      <c r="B109" s="20">
        <v>5</v>
      </c>
      <c r="C109" s="21">
        <v>730</v>
      </c>
      <c r="D109" s="22">
        <v>0.77471022128556377</v>
      </c>
      <c r="E109" s="4">
        <v>1539348.4330378491</v>
      </c>
      <c r="F109" s="4">
        <v>583103.40143350884</v>
      </c>
      <c r="G109" s="27">
        <f t="shared" si="1"/>
        <v>5.3439833699938486</v>
      </c>
    </row>
    <row r="110" spans="1:7" x14ac:dyDescent="0.3">
      <c r="A110" s="24" t="s">
        <v>18</v>
      </c>
      <c r="B110" s="20">
        <v>5</v>
      </c>
      <c r="C110" s="21">
        <v>405</v>
      </c>
      <c r="D110" s="22">
        <v>0.77253477105797785</v>
      </c>
      <c r="E110" s="4">
        <v>1013204.9916755389</v>
      </c>
      <c r="F110" s="4">
        <v>600102.17401372269</v>
      </c>
      <c r="G110" s="27">
        <f t="shared" si="1"/>
        <v>5.4997724766182401</v>
      </c>
    </row>
    <row r="111" spans="1:7" x14ac:dyDescent="0.3">
      <c r="A111" s="24" t="s">
        <v>17</v>
      </c>
      <c r="B111" s="20">
        <v>5</v>
      </c>
      <c r="C111" s="21">
        <v>311</v>
      </c>
      <c r="D111" s="22">
        <v>0.56570726478968969</v>
      </c>
      <c r="E111" s="4">
        <v>1095248.1381097795</v>
      </c>
      <c r="F111" s="4">
        <v>620884.67568324367</v>
      </c>
      <c r="G111" s="27">
        <f t="shared" si="1"/>
        <v>5.6902384266294304</v>
      </c>
    </row>
    <row r="112" spans="1:7" x14ac:dyDescent="0.3">
      <c r="A112" s="24" t="s">
        <v>55</v>
      </c>
      <c r="B112" s="20">
        <v>4</v>
      </c>
      <c r="C112" s="21">
        <v>931</v>
      </c>
      <c r="D112" s="22">
        <v>3.5445757250268529E-2</v>
      </c>
      <c r="E112" s="4">
        <v>1086351.3201034945</v>
      </c>
      <c r="F112" s="4">
        <v>621320.41085073166</v>
      </c>
      <c r="G112" s="27">
        <f t="shared" si="1"/>
        <v>5.6942318203963893</v>
      </c>
    </row>
    <row r="113" spans="1:7" x14ac:dyDescent="0.3">
      <c r="A113" s="24" t="s">
        <v>110</v>
      </c>
      <c r="B113" s="20">
        <v>5</v>
      </c>
      <c r="C113" s="21">
        <v>329</v>
      </c>
      <c r="D113" s="22">
        <v>0.81155015197568392</v>
      </c>
      <c r="E113" s="4">
        <v>961235.48231763579</v>
      </c>
      <c r="F113" s="4">
        <v>650067.83913781308</v>
      </c>
      <c r="G113" s="27">
        <f t="shared" si="1"/>
        <v>5.9576941468355393</v>
      </c>
    </row>
    <row r="114" spans="1:7" x14ac:dyDescent="0.3">
      <c r="A114" s="24" t="s">
        <v>137</v>
      </c>
      <c r="B114" s="20">
        <v>6</v>
      </c>
      <c r="C114" s="21">
        <v>378</v>
      </c>
      <c r="D114" s="22">
        <v>0.1693121693121693</v>
      </c>
      <c r="E114" s="4">
        <v>1061398.0254562469</v>
      </c>
      <c r="F114" s="4">
        <v>691190.60318362992</v>
      </c>
      <c r="G114" s="27">
        <f t="shared" si="1"/>
        <v>6.3345730445555102</v>
      </c>
    </row>
    <row r="115" spans="1:7" x14ac:dyDescent="0.3">
      <c r="A115" s="24" t="s">
        <v>85</v>
      </c>
      <c r="B115" s="20">
        <v>4</v>
      </c>
      <c r="C115" s="21">
        <v>631</v>
      </c>
      <c r="D115" s="22" t="s">
        <v>12</v>
      </c>
      <c r="E115" s="4">
        <v>1843762.4251198824</v>
      </c>
      <c r="F115" s="4">
        <v>1145169.7310217358</v>
      </c>
      <c r="G115" s="27">
        <f t="shared" si="1"/>
        <v>10.495167723864361</v>
      </c>
    </row>
    <row r="116" spans="1:7" ht="31.2" x14ac:dyDescent="0.3">
      <c r="A116" s="24" t="s">
        <v>62</v>
      </c>
      <c r="B116" s="20">
        <v>4</v>
      </c>
      <c r="C116" s="21">
        <v>513</v>
      </c>
      <c r="D116" s="22">
        <v>0.6979381160255882</v>
      </c>
      <c r="E116" s="4">
        <v>2850635.3512689313</v>
      </c>
      <c r="F116" s="4">
        <v>2198755.5558446571</v>
      </c>
      <c r="G116" s="9" t="s">
        <v>144</v>
      </c>
    </row>
    <row r="117" spans="1:7" ht="31.2" x14ac:dyDescent="0.3">
      <c r="A117" s="24" t="s">
        <v>11</v>
      </c>
      <c r="B117" s="20">
        <v>7</v>
      </c>
      <c r="C117" s="21">
        <v>150</v>
      </c>
      <c r="D117" s="22">
        <v>0.52666666666666662</v>
      </c>
      <c r="E117" s="4">
        <v>3291941.8200000003</v>
      </c>
      <c r="F117" s="4" t="s">
        <v>12</v>
      </c>
      <c r="G117" s="9" t="s">
        <v>145</v>
      </c>
    </row>
    <row r="118" spans="1:7" ht="31.2" x14ac:dyDescent="0.3">
      <c r="A118" s="24" t="s">
        <v>72</v>
      </c>
      <c r="B118" s="20">
        <v>4</v>
      </c>
      <c r="C118" s="21">
        <v>150</v>
      </c>
      <c r="D118" s="22">
        <v>0.52666666666666662</v>
      </c>
      <c r="E118" s="4">
        <v>4137625.2235254697</v>
      </c>
      <c r="F118" s="4" t="s">
        <v>12</v>
      </c>
      <c r="G118" s="9" t="s">
        <v>145</v>
      </c>
    </row>
    <row r="119" spans="1:7" s="5" customFormat="1" x14ac:dyDescent="0.3">
      <c r="A119" s="12"/>
      <c r="B119" s="12"/>
      <c r="C119" s="10"/>
      <c r="D119" s="22"/>
      <c r="E119" s="14"/>
      <c r="F119" s="13"/>
    </row>
    <row r="120" spans="1:7" x14ac:dyDescent="0.3">
      <c r="F120" s="6"/>
    </row>
    <row r="121" spans="1:7" x14ac:dyDescent="0.3">
      <c r="F121" s="6"/>
    </row>
    <row r="122" spans="1:7" x14ac:dyDescent="0.3">
      <c r="F122" s="6"/>
    </row>
  </sheetData>
  <autoFilter ref="A1:F122" xr:uid="{04980DEC-D102-4EA2-B359-10CEAF047A2A}"/>
  <sortState ref="A2:F118">
    <sortCondition ref="F2:F118"/>
  </sortState>
  <pageMargins left="0.7" right="0.7" top="0.75" bottom="0.75" header="0.3" footer="0.3"/>
  <pageSetup scale="7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FA27A-8FEF-41E2-B806-9CDB274985B9}">
  <dimension ref="A1:U122"/>
  <sheetViews>
    <sheetView zoomScale="80" zoomScaleNormal="80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V9" sqref="V9"/>
    </sheetView>
  </sheetViews>
  <sheetFormatPr defaultColWidth="12.09765625" defaultRowHeight="15.6" x14ac:dyDescent="0.3"/>
  <cols>
    <col min="1" max="1" width="7.3984375" style="1" customWidth="1"/>
    <col min="2" max="2" width="25.5" style="1" customWidth="1"/>
    <col min="3" max="3" width="7.5" style="2" customWidth="1"/>
    <col min="4" max="4" width="10.3984375" style="15" customWidth="1"/>
    <col min="5" max="5" width="7.09765625" style="15" customWidth="1"/>
    <col min="6" max="6" width="8.5" style="15" customWidth="1"/>
    <col min="7" max="7" width="6.09765625" style="15" customWidth="1"/>
    <col min="8" max="8" width="15" style="5" customWidth="1"/>
    <col min="9" max="9" width="13.5" style="5" customWidth="1"/>
    <col min="10" max="10" width="14" style="4" bestFit="1" customWidth="1"/>
    <col min="11" max="11" width="15" style="5" customWidth="1"/>
    <col min="12" max="12" width="14.3984375" style="5" customWidth="1"/>
    <col min="13" max="13" width="12.59765625" style="5" customWidth="1"/>
    <col min="14" max="14" width="13.3984375" style="5" customWidth="1"/>
    <col min="15" max="15" width="14" style="4" bestFit="1" customWidth="1"/>
    <col min="16" max="16" width="10.8984375" style="4" customWidth="1"/>
    <col min="17" max="17" width="11.19921875" style="5" customWidth="1"/>
    <col min="18" max="18" width="10.5" style="6" customWidth="1"/>
    <col min="19" max="19" width="10.8984375" style="6" customWidth="1"/>
    <col min="20" max="16384" width="12.09765625" style="9"/>
  </cols>
  <sheetData>
    <row r="1" spans="1:21" s="3" customFormat="1" ht="93.6" x14ac:dyDescent="0.3">
      <c r="A1" s="26" t="s">
        <v>1</v>
      </c>
      <c r="B1" s="16" t="s">
        <v>2</v>
      </c>
      <c r="C1" s="16" t="s">
        <v>0</v>
      </c>
      <c r="D1" s="16" t="s">
        <v>3</v>
      </c>
      <c r="E1" s="16" t="s">
        <v>123</v>
      </c>
      <c r="F1" s="16" t="s">
        <v>146</v>
      </c>
      <c r="G1" s="16" t="s">
        <v>142</v>
      </c>
      <c r="H1" s="16" t="s">
        <v>125</v>
      </c>
      <c r="I1" s="16" t="s">
        <v>124</v>
      </c>
      <c r="J1" s="19" t="s">
        <v>126</v>
      </c>
      <c r="K1" s="16" t="s">
        <v>127</v>
      </c>
      <c r="L1" s="17" t="s">
        <v>128</v>
      </c>
      <c r="M1" s="17" t="s">
        <v>129</v>
      </c>
      <c r="N1" s="16" t="s">
        <v>4</v>
      </c>
      <c r="O1" s="19" t="s">
        <v>130</v>
      </c>
      <c r="P1" s="25" t="s">
        <v>147</v>
      </c>
      <c r="Q1" s="16" t="s">
        <v>131</v>
      </c>
      <c r="R1" s="17" t="s">
        <v>132</v>
      </c>
      <c r="S1" s="17" t="s">
        <v>133</v>
      </c>
    </row>
    <row r="2" spans="1:21" x14ac:dyDescent="0.3">
      <c r="A2" s="23">
        <v>202</v>
      </c>
      <c r="B2" s="24" t="s">
        <v>5</v>
      </c>
      <c r="C2" s="20">
        <v>7</v>
      </c>
      <c r="D2" s="21">
        <v>244</v>
      </c>
      <c r="E2" s="22">
        <v>0.90992956429595462</v>
      </c>
      <c r="F2" s="22">
        <f>VLOOKUP(A2,[6]DCPS!$C$2:$AO$117,39,FALSE)</f>
        <v>1</v>
      </c>
      <c r="G2" s="21">
        <v>3</v>
      </c>
      <c r="H2" s="8">
        <v>3782817.6770535237</v>
      </c>
      <c r="I2" s="7">
        <v>3654620.555980443</v>
      </c>
      <c r="J2" s="18">
        <f t="shared" ref="J2:J65" si="0">H2-I2</f>
        <v>128197.12107308069</v>
      </c>
      <c r="K2" s="8">
        <v>3633573.5899356757</v>
      </c>
      <c r="L2" s="8">
        <f>H2-K2</f>
        <v>149244.08711784799</v>
      </c>
      <c r="M2" s="8">
        <v>54082.8</v>
      </c>
      <c r="N2" s="8">
        <f t="shared" ref="N2:N33" si="1">H2-L2-M2</f>
        <v>3579490.7899356759</v>
      </c>
      <c r="O2" s="18">
        <f t="shared" ref="O2:O7" si="2">N2-I2</f>
        <v>-75129.766044767108</v>
      </c>
      <c r="P2" s="28">
        <f>O2/109116</f>
        <v>-0.68853115991025249</v>
      </c>
      <c r="Q2" s="10">
        <f t="shared" ref="Q2:Q33" si="3">D2</f>
        <v>244</v>
      </c>
      <c r="R2" s="6">
        <v>241</v>
      </c>
      <c r="S2" s="6">
        <f t="shared" ref="S2:S33" si="4">D2-R2</f>
        <v>3</v>
      </c>
      <c r="T2" s="11"/>
      <c r="U2" s="11"/>
    </row>
    <row r="3" spans="1:21" x14ac:dyDescent="0.3">
      <c r="A3" s="23">
        <v>203</v>
      </c>
      <c r="B3" s="24" t="s">
        <v>6</v>
      </c>
      <c r="C3" s="20">
        <v>6</v>
      </c>
      <c r="D3" s="21">
        <v>342</v>
      </c>
      <c r="E3" s="22">
        <v>0.74080253467482349</v>
      </c>
      <c r="F3" s="22">
        <f>VLOOKUP(A3,[6]DCPS!$C$2:$AO$117,39,FALSE)</f>
        <v>0.91999999999999993</v>
      </c>
      <c r="G3" s="21">
        <v>2</v>
      </c>
      <c r="H3" s="8">
        <v>5134012.5242460249</v>
      </c>
      <c r="I3" s="7">
        <v>4883464.9667282179</v>
      </c>
      <c r="J3" s="18">
        <f t="shared" si="0"/>
        <v>250547.557517807</v>
      </c>
      <c r="K3" s="8">
        <v>4930443.5621158145</v>
      </c>
      <c r="L3" s="8">
        <f t="shared" ref="L3:L66" si="5">H3-K3</f>
        <v>203568.96213021036</v>
      </c>
      <c r="M3" s="8">
        <v>54082.8</v>
      </c>
      <c r="N3" s="8">
        <f t="shared" si="1"/>
        <v>4876360.7621158147</v>
      </c>
      <c r="O3" s="18">
        <f t="shared" si="2"/>
        <v>-7104.2046124031767</v>
      </c>
      <c r="P3" s="28">
        <f t="shared" ref="P3:P66" si="6">O3/109116</f>
        <v>-6.5106901026459704E-2</v>
      </c>
      <c r="Q3" s="10">
        <f t="shared" si="3"/>
        <v>342</v>
      </c>
      <c r="R3" s="6">
        <v>352</v>
      </c>
      <c r="S3" s="6">
        <f t="shared" si="4"/>
        <v>-10</v>
      </c>
      <c r="T3" s="11"/>
      <c r="U3" s="11"/>
    </row>
    <row r="4" spans="1:21" x14ac:dyDescent="0.3">
      <c r="A4" s="23">
        <v>450</v>
      </c>
      <c r="B4" s="24" t="s">
        <v>7</v>
      </c>
      <c r="C4" s="20">
        <v>8</v>
      </c>
      <c r="D4" s="21">
        <v>266</v>
      </c>
      <c r="E4" s="22">
        <v>0.95386112339672702</v>
      </c>
      <c r="F4" s="22">
        <f>VLOOKUP(A4,[6]DCPS!$C$2:$AO$117,39,FALSE)</f>
        <v>0.99999999999999989</v>
      </c>
      <c r="G4" s="21">
        <v>1</v>
      </c>
      <c r="H4" s="8">
        <v>8488515.3963758387</v>
      </c>
      <c r="I4" s="7">
        <v>8808200.6172237806</v>
      </c>
      <c r="J4" s="18">
        <f t="shared" si="0"/>
        <v>-319685.22084794194</v>
      </c>
      <c r="K4" s="8">
        <v>8213046.7185743479</v>
      </c>
      <c r="L4" s="8">
        <f t="shared" si="5"/>
        <v>275468.67780149076</v>
      </c>
      <c r="M4" s="8">
        <v>673863</v>
      </c>
      <c r="N4" s="8">
        <f t="shared" si="1"/>
        <v>7539183.7185743479</v>
      </c>
      <c r="O4" s="18">
        <f t="shared" si="2"/>
        <v>-1269016.8986494327</v>
      </c>
      <c r="P4" s="28">
        <f t="shared" si="6"/>
        <v>-11.629980008884424</v>
      </c>
      <c r="Q4" s="10">
        <f t="shared" si="3"/>
        <v>266</v>
      </c>
      <c r="R4" s="6">
        <v>346</v>
      </c>
      <c r="S4" s="6">
        <f t="shared" si="4"/>
        <v>-80</v>
      </c>
      <c r="T4" s="11"/>
      <c r="U4" s="11"/>
    </row>
    <row r="5" spans="1:21" x14ac:dyDescent="0.3">
      <c r="A5" s="23">
        <v>452</v>
      </c>
      <c r="B5" s="24" t="s">
        <v>8</v>
      </c>
      <c r="C5" s="20">
        <v>8</v>
      </c>
      <c r="D5" s="21">
        <v>568</v>
      </c>
      <c r="E5" s="22">
        <v>0.90594335242222568</v>
      </c>
      <c r="F5" s="22">
        <f>VLOOKUP(A5,[6]DCPS!$C$2:$AO$117,39,FALSE)</f>
        <v>1</v>
      </c>
      <c r="G5" s="21">
        <v>1</v>
      </c>
      <c r="H5" s="8">
        <v>12362341.204898631</v>
      </c>
      <c r="I5" s="7">
        <v>12527430.579685252</v>
      </c>
      <c r="J5" s="18">
        <f t="shared" si="0"/>
        <v>-165089.37478662096</v>
      </c>
      <c r="K5" s="8">
        <v>11970416.959632548</v>
      </c>
      <c r="L5" s="8">
        <f t="shared" si="5"/>
        <v>391924.24526608363</v>
      </c>
      <c r="M5" s="8">
        <v>817540.8</v>
      </c>
      <c r="N5" s="8">
        <f t="shared" si="1"/>
        <v>11152876.159632547</v>
      </c>
      <c r="O5" s="18">
        <f t="shared" si="2"/>
        <v>-1374554.4200527053</v>
      </c>
      <c r="P5" s="28">
        <f t="shared" si="6"/>
        <v>-12.597184831305265</v>
      </c>
      <c r="Q5" s="10">
        <f t="shared" si="3"/>
        <v>568</v>
      </c>
      <c r="R5" s="6">
        <v>836</v>
      </c>
      <c r="S5" s="6">
        <f t="shared" si="4"/>
        <v>-268</v>
      </c>
      <c r="T5" s="11"/>
      <c r="U5" s="11"/>
    </row>
    <row r="6" spans="1:21" x14ac:dyDescent="0.3">
      <c r="A6" s="23">
        <v>462</v>
      </c>
      <c r="B6" s="24" t="s">
        <v>9</v>
      </c>
      <c r="C6" s="20">
        <v>8</v>
      </c>
      <c r="D6" s="21">
        <v>478</v>
      </c>
      <c r="E6" s="22">
        <v>0</v>
      </c>
      <c r="F6" s="22">
        <f>VLOOKUP(A6,[6]DCPS!$C$2:$AO$117,39,FALSE)</f>
        <v>1</v>
      </c>
      <c r="G6" s="21" t="s">
        <v>12</v>
      </c>
      <c r="H6" s="8">
        <v>4915795.5888806079</v>
      </c>
      <c r="I6" s="7">
        <v>4290317.7923392691</v>
      </c>
      <c r="J6" s="18">
        <f t="shared" si="0"/>
        <v>625477.79654133879</v>
      </c>
      <c r="K6" s="8">
        <v>4598811.3369390341</v>
      </c>
      <c r="L6" s="8">
        <f t="shared" si="5"/>
        <v>316984.25194157381</v>
      </c>
      <c r="M6" s="8">
        <v>227444.6</v>
      </c>
      <c r="N6" s="8">
        <f t="shared" si="1"/>
        <v>4371366.7369390344</v>
      </c>
      <c r="O6" s="18">
        <f t="shared" si="2"/>
        <v>81048.944599765353</v>
      </c>
      <c r="P6" s="28">
        <f t="shared" si="6"/>
        <v>0.74277781993259795</v>
      </c>
      <c r="Q6" s="10">
        <f t="shared" si="3"/>
        <v>478</v>
      </c>
      <c r="R6" s="6">
        <v>480</v>
      </c>
      <c r="S6" s="6">
        <f t="shared" si="4"/>
        <v>-2</v>
      </c>
      <c r="T6" s="11"/>
      <c r="U6" s="11"/>
    </row>
    <row r="7" spans="1:21" x14ac:dyDescent="0.3">
      <c r="A7" s="23">
        <v>204</v>
      </c>
      <c r="B7" s="24" t="s">
        <v>10</v>
      </c>
      <c r="C7" s="20">
        <v>1</v>
      </c>
      <c r="D7" s="21">
        <v>600</v>
      </c>
      <c r="E7" s="22">
        <v>0.3837773608505316</v>
      </c>
      <c r="F7" s="22">
        <f>VLOOKUP(A7,[6]DCPS!$C$2:$AO$117,39,FALSE)</f>
        <v>0.80999999999999994</v>
      </c>
      <c r="G7" s="21">
        <v>4</v>
      </c>
      <c r="H7" s="8">
        <v>8810929.6021157056</v>
      </c>
      <c r="I7" s="7">
        <v>8158448.2799290959</v>
      </c>
      <c r="J7" s="18">
        <f t="shared" si="0"/>
        <v>652481.32218660973</v>
      </c>
      <c r="K7" s="8">
        <v>8456229.4786894713</v>
      </c>
      <c r="L7" s="8">
        <f t="shared" si="5"/>
        <v>354700.12342623435</v>
      </c>
      <c r="M7" s="8">
        <v>108165.6</v>
      </c>
      <c r="N7" s="8">
        <f t="shared" si="1"/>
        <v>8348063.8786894716</v>
      </c>
      <c r="O7" s="18">
        <f t="shared" si="2"/>
        <v>189615.59876037575</v>
      </c>
      <c r="P7" s="28">
        <f t="shared" si="6"/>
        <v>1.7377433076760123</v>
      </c>
      <c r="Q7" s="10">
        <f t="shared" si="3"/>
        <v>600</v>
      </c>
      <c r="R7" s="6">
        <v>561</v>
      </c>
      <c r="S7" s="6">
        <f t="shared" si="4"/>
        <v>39</v>
      </c>
      <c r="T7" s="11"/>
      <c r="U7" s="11"/>
    </row>
    <row r="8" spans="1:21" x14ac:dyDescent="0.3">
      <c r="A8" s="23">
        <v>991</v>
      </c>
      <c r="B8" s="24" t="s">
        <v>11</v>
      </c>
      <c r="C8" s="20">
        <v>7</v>
      </c>
      <c r="D8" s="21">
        <v>150</v>
      </c>
      <c r="E8" s="22">
        <v>0.52666666666666662</v>
      </c>
      <c r="F8" s="21" t="s">
        <v>12</v>
      </c>
      <c r="G8" s="21" t="s">
        <v>12</v>
      </c>
      <c r="H8" s="8">
        <v>3291941.8200000003</v>
      </c>
      <c r="I8" s="7">
        <v>0</v>
      </c>
      <c r="J8" s="18">
        <f t="shared" si="0"/>
        <v>3291941.8200000003</v>
      </c>
      <c r="K8" s="8">
        <v>3197541.2911219937</v>
      </c>
      <c r="L8" s="8">
        <f t="shared" si="5"/>
        <v>94400.528878006618</v>
      </c>
      <c r="M8" s="8">
        <v>227444.6</v>
      </c>
      <c r="N8" s="8">
        <f t="shared" si="1"/>
        <v>2970096.6911219936</v>
      </c>
      <c r="O8" s="18" t="s">
        <v>12</v>
      </c>
      <c r="P8" s="4" t="s">
        <v>12</v>
      </c>
      <c r="Q8" s="10">
        <f t="shared" si="3"/>
        <v>150</v>
      </c>
      <c r="R8" s="6">
        <v>0</v>
      </c>
      <c r="S8" s="6">
        <f t="shared" si="4"/>
        <v>150</v>
      </c>
      <c r="T8" s="11"/>
      <c r="U8" s="11"/>
    </row>
    <row r="9" spans="1:21" x14ac:dyDescent="0.3">
      <c r="A9" s="23">
        <v>205</v>
      </c>
      <c r="B9" s="24" t="s">
        <v>13</v>
      </c>
      <c r="C9" s="20">
        <v>4</v>
      </c>
      <c r="D9" s="21">
        <v>600</v>
      </c>
      <c r="E9" s="22">
        <v>0.51743589743589746</v>
      </c>
      <c r="F9" s="22">
        <f>VLOOKUP(A9,[6]DCPS!$C$2:$AO$117,39,FALSE)</f>
        <v>0.96000000000000008</v>
      </c>
      <c r="G9" s="21">
        <v>4</v>
      </c>
      <c r="H9" s="8">
        <v>9572138.2013081107</v>
      </c>
      <c r="I9" s="7">
        <v>9314920.2776557375</v>
      </c>
      <c r="J9" s="18">
        <f t="shared" si="0"/>
        <v>257217.92365237325</v>
      </c>
      <c r="K9" s="8">
        <v>9349199.5573620461</v>
      </c>
      <c r="L9" s="8">
        <f t="shared" si="5"/>
        <v>222938.64394606464</v>
      </c>
      <c r="M9" s="8">
        <v>108165.6</v>
      </c>
      <c r="N9" s="8">
        <f t="shared" si="1"/>
        <v>9241033.9573620465</v>
      </c>
      <c r="O9" s="18">
        <f t="shared" ref="O9:O34" si="7">N9-I9</f>
        <v>-73886.320293691009</v>
      </c>
      <c r="P9" s="28">
        <f t="shared" si="6"/>
        <v>-0.67713552818735112</v>
      </c>
      <c r="Q9" s="10">
        <f t="shared" si="3"/>
        <v>600</v>
      </c>
      <c r="R9" s="6">
        <v>640</v>
      </c>
      <c r="S9" s="6">
        <f t="shared" si="4"/>
        <v>-40</v>
      </c>
      <c r="T9" s="11"/>
      <c r="U9" s="11"/>
    </row>
    <row r="10" spans="1:21" x14ac:dyDescent="0.3">
      <c r="A10" s="23">
        <v>206</v>
      </c>
      <c r="B10" s="24" t="s">
        <v>14</v>
      </c>
      <c r="C10" s="20">
        <v>7</v>
      </c>
      <c r="D10" s="21">
        <v>483</v>
      </c>
      <c r="E10" s="22">
        <v>0.5905326557500471</v>
      </c>
      <c r="F10" s="22">
        <f>VLOOKUP(A10,[6]DCPS!$C$2:$AO$117,39,FALSE)</f>
        <v>0.98999999999999988</v>
      </c>
      <c r="G10" s="21">
        <v>2</v>
      </c>
      <c r="H10" s="8">
        <v>6716675.000284466</v>
      </c>
      <c r="I10" s="7">
        <v>6443963.6603793837</v>
      </c>
      <c r="J10" s="18">
        <f t="shared" si="0"/>
        <v>272711.33990508225</v>
      </c>
      <c r="K10" s="8">
        <v>6446208.3387773298</v>
      </c>
      <c r="L10" s="8">
        <f t="shared" si="5"/>
        <v>270466.66150713619</v>
      </c>
      <c r="M10" s="8">
        <v>54082.8</v>
      </c>
      <c r="N10" s="8">
        <f t="shared" si="1"/>
        <v>6392125.53877733</v>
      </c>
      <c r="O10" s="18">
        <f t="shared" si="7"/>
        <v>-51838.121602053754</v>
      </c>
      <c r="P10" s="28">
        <f t="shared" si="6"/>
        <v>-0.47507351444383733</v>
      </c>
      <c r="Q10" s="10">
        <f t="shared" si="3"/>
        <v>483</v>
      </c>
      <c r="R10" s="6">
        <v>496</v>
      </c>
      <c r="S10" s="6">
        <f t="shared" si="4"/>
        <v>-13</v>
      </c>
    </row>
    <row r="11" spans="1:21" x14ac:dyDescent="0.3">
      <c r="A11" s="23">
        <v>402</v>
      </c>
      <c r="B11" s="24" t="s">
        <v>15</v>
      </c>
      <c r="C11" s="20">
        <v>1</v>
      </c>
      <c r="D11" s="21">
        <v>505</v>
      </c>
      <c r="E11" s="22">
        <v>0.26816669371855217</v>
      </c>
      <c r="F11" s="22">
        <f>VLOOKUP(A11,[6]DCPS!$C$2:$AO$117,39,FALSE)</f>
        <v>0.99</v>
      </c>
      <c r="G11" s="21">
        <v>5</v>
      </c>
      <c r="H11" s="8">
        <v>5575855.4491544645</v>
      </c>
      <c r="I11" s="7">
        <v>5225359.064792701</v>
      </c>
      <c r="J11" s="18">
        <f t="shared" si="0"/>
        <v>350496.38436176348</v>
      </c>
      <c r="K11" s="8">
        <v>5397852.0598638682</v>
      </c>
      <c r="L11" s="8">
        <f t="shared" si="5"/>
        <v>178003.38929059636</v>
      </c>
      <c r="M11" s="8">
        <v>202810.5</v>
      </c>
      <c r="N11" s="8">
        <f t="shared" si="1"/>
        <v>5195041.5598638682</v>
      </c>
      <c r="O11" s="18">
        <f t="shared" si="7"/>
        <v>-30317.504928832874</v>
      </c>
      <c r="P11" s="28">
        <f t="shared" si="6"/>
        <v>-0.27784655713949258</v>
      </c>
      <c r="Q11" s="10">
        <f t="shared" si="3"/>
        <v>505</v>
      </c>
      <c r="R11" s="6">
        <v>506</v>
      </c>
      <c r="S11" s="6">
        <f t="shared" si="4"/>
        <v>-1</v>
      </c>
    </row>
    <row r="12" spans="1:21" x14ac:dyDescent="0.3">
      <c r="A12" s="23">
        <v>212</v>
      </c>
      <c r="B12" s="24" t="s">
        <v>16</v>
      </c>
      <c r="C12" s="20">
        <v>6</v>
      </c>
      <c r="D12" s="21">
        <v>452</v>
      </c>
      <c r="E12" s="22">
        <v>9.5914234139039323E-2</v>
      </c>
      <c r="F12" s="22">
        <f>VLOOKUP(A12,[6]DCPS!$C$2:$AO$117,39,FALSE)</f>
        <v>0.34000000000000008</v>
      </c>
      <c r="G12" s="21">
        <v>4</v>
      </c>
      <c r="H12" s="8">
        <v>4903952.9748617094</v>
      </c>
      <c r="I12" s="7">
        <v>4640141.4890784696</v>
      </c>
      <c r="J12" s="18">
        <f t="shared" si="0"/>
        <v>263811.48578323983</v>
      </c>
      <c r="K12" s="8">
        <v>4701031.0142166708</v>
      </c>
      <c r="L12" s="8">
        <f t="shared" si="5"/>
        <v>202921.96064503863</v>
      </c>
      <c r="M12" s="8">
        <v>54082.8</v>
      </c>
      <c r="N12" s="8">
        <f t="shared" si="1"/>
        <v>4646948.214216671</v>
      </c>
      <c r="O12" s="18">
        <f t="shared" si="7"/>
        <v>6806.7251382013783</v>
      </c>
      <c r="P12" s="28">
        <f t="shared" si="6"/>
        <v>6.2380632887948408E-2</v>
      </c>
      <c r="Q12" s="10">
        <f t="shared" si="3"/>
        <v>452</v>
      </c>
      <c r="R12" s="6">
        <v>447</v>
      </c>
      <c r="S12" s="6">
        <f t="shared" si="4"/>
        <v>5</v>
      </c>
    </row>
    <row r="13" spans="1:21" x14ac:dyDescent="0.3">
      <c r="A13" s="23">
        <v>213</v>
      </c>
      <c r="B13" s="24" t="s">
        <v>135</v>
      </c>
      <c r="C13" s="20">
        <v>4</v>
      </c>
      <c r="D13" s="21">
        <v>675</v>
      </c>
      <c r="E13" s="22">
        <v>0.54145892084978375</v>
      </c>
      <c r="F13" s="22">
        <f>VLOOKUP(A13,[6]DCPS!$C$2:$AO$117,39,FALSE)</f>
        <v>1</v>
      </c>
      <c r="G13" s="21">
        <v>3</v>
      </c>
      <c r="H13" s="8">
        <v>11587325.577833066</v>
      </c>
      <c r="I13" s="7">
        <v>10924444.394927207</v>
      </c>
      <c r="J13" s="18">
        <f t="shared" si="0"/>
        <v>662881.18290585838</v>
      </c>
      <c r="K13" s="8">
        <v>11128055.136732787</v>
      </c>
      <c r="L13" s="8">
        <f t="shared" si="5"/>
        <v>459270.44110027887</v>
      </c>
      <c r="M13" s="8">
        <v>162248.4</v>
      </c>
      <c r="N13" s="8">
        <f t="shared" si="1"/>
        <v>10965806.736732787</v>
      </c>
      <c r="O13" s="18">
        <f t="shared" si="7"/>
        <v>41362.341805579141</v>
      </c>
      <c r="P13" s="28">
        <f t="shared" si="6"/>
        <v>0.37906761433317882</v>
      </c>
      <c r="Q13" s="10">
        <f t="shared" si="3"/>
        <v>675</v>
      </c>
      <c r="R13" s="6">
        <v>754</v>
      </c>
      <c r="S13" s="6">
        <f t="shared" si="4"/>
        <v>-79</v>
      </c>
    </row>
    <row r="14" spans="1:21" x14ac:dyDescent="0.3">
      <c r="A14" s="23">
        <v>347</v>
      </c>
      <c r="B14" s="24" t="s">
        <v>17</v>
      </c>
      <c r="C14" s="20">
        <v>5</v>
      </c>
      <c r="D14" s="21">
        <v>311</v>
      </c>
      <c r="E14" s="22">
        <v>0.56570726478968969</v>
      </c>
      <c r="F14" s="22">
        <f>VLOOKUP(A14,[6]DCPS!$C$2:$AO$117,39,FALSE)</f>
        <v>0.98000000000000009</v>
      </c>
      <c r="G14" s="21">
        <v>1</v>
      </c>
      <c r="H14" s="8">
        <v>5075214.033237624</v>
      </c>
      <c r="I14" s="7">
        <v>3979965.8951278445</v>
      </c>
      <c r="J14" s="18">
        <f t="shared" si="0"/>
        <v>1095248.1381097795</v>
      </c>
      <c r="K14" s="8">
        <v>4895898.6708110878</v>
      </c>
      <c r="L14" s="8">
        <f t="shared" si="5"/>
        <v>179315.36242653616</v>
      </c>
      <c r="M14" s="8">
        <v>295048.09999999998</v>
      </c>
      <c r="N14" s="8">
        <f t="shared" si="1"/>
        <v>4600850.5708110882</v>
      </c>
      <c r="O14" s="18">
        <f t="shared" si="7"/>
        <v>620884.67568324367</v>
      </c>
      <c r="P14" s="28">
        <f t="shared" si="6"/>
        <v>5.6901341295799304</v>
      </c>
      <c r="Q14" s="10">
        <f t="shared" si="3"/>
        <v>311</v>
      </c>
      <c r="R14" s="6">
        <v>225</v>
      </c>
      <c r="S14" s="6">
        <f t="shared" si="4"/>
        <v>86</v>
      </c>
    </row>
    <row r="15" spans="1:21" x14ac:dyDescent="0.3">
      <c r="A15" s="23">
        <v>404</v>
      </c>
      <c r="B15" s="24" t="s">
        <v>18</v>
      </c>
      <c r="C15" s="20">
        <v>5</v>
      </c>
      <c r="D15" s="21">
        <v>405</v>
      </c>
      <c r="E15" s="22">
        <v>0.77253477105797785</v>
      </c>
      <c r="F15" s="22">
        <f>VLOOKUP(A15,[6]DCPS!$C$2:$AO$117,39,FALSE)</f>
        <v>0.99</v>
      </c>
      <c r="G15" s="21">
        <v>2</v>
      </c>
      <c r="H15" s="8">
        <v>6527758.3718939237</v>
      </c>
      <c r="I15" s="7">
        <v>5514553.3802183848</v>
      </c>
      <c r="J15" s="18">
        <f t="shared" si="0"/>
        <v>1013204.9916755389</v>
      </c>
      <c r="K15" s="8">
        <v>6276903.9542321078</v>
      </c>
      <c r="L15" s="8">
        <f t="shared" si="5"/>
        <v>250854.41766181588</v>
      </c>
      <c r="M15" s="8">
        <v>162248.4</v>
      </c>
      <c r="N15" s="8">
        <f t="shared" si="1"/>
        <v>6114655.5542321075</v>
      </c>
      <c r="O15" s="18">
        <f t="shared" si="7"/>
        <v>600102.17401372269</v>
      </c>
      <c r="P15" s="28">
        <f t="shared" si="6"/>
        <v>5.4996716706415434</v>
      </c>
      <c r="Q15" s="10">
        <f t="shared" si="3"/>
        <v>405</v>
      </c>
      <c r="R15" s="6">
        <v>342</v>
      </c>
      <c r="S15" s="6">
        <f t="shared" si="4"/>
        <v>63</v>
      </c>
    </row>
    <row r="16" spans="1:21" ht="31.2" x14ac:dyDescent="0.3">
      <c r="A16" s="23">
        <v>296</v>
      </c>
      <c r="B16" s="24" t="s">
        <v>136</v>
      </c>
      <c r="C16" s="20">
        <v>1</v>
      </c>
      <c r="D16" s="21">
        <v>444</v>
      </c>
      <c r="E16" s="22">
        <v>0.53915453915453915</v>
      </c>
      <c r="F16" s="22">
        <f>VLOOKUP(A16,[6]DCPS!$C$2:$AO$117,39,FALSE)</f>
        <v>0.92</v>
      </c>
      <c r="G16" s="21">
        <v>3</v>
      </c>
      <c r="H16" s="8">
        <v>7247960.6658246173</v>
      </c>
      <c r="I16" s="7">
        <v>6863273.6094323853</v>
      </c>
      <c r="J16" s="18">
        <f t="shared" si="0"/>
        <v>384687.05639223196</v>
      </c>
      <c r="K16" s="8">
        <v>6956215.5292896973</v>
      </c>
      <c r="L16" s="8">
        <f t="shared" si="5"/>
        <v>291745.13653491996</v>
      </c>
      <c r="M16" s="8">
        <v>54082.8</v>
      </c>
      <c r="N16" s="8">
        <f t="shared" si="1"/>
        <v>6902132.7292896975</v>
      </c>
      <c r="O16" s="18">
        <f t="shared" si="7"/>
        <v>38859.11985731218</v>
      </c>
      <c r="P16" s="28">
        <f t="shared" si="6"/>
        <v>0.35612668955343102</v>
      </c>
      <c r="Q16" s="10">
        <f t="shared" si="3"/>
        <v>444</v>
      </c>
      <c r="R16" s="6">
        <v>471</v>
      </c>
      <c r="S16" s="6">
        <f t="shared" si="4"/>
        <v>-27</v>
      </c>
    </row>
    <row r="17" spans="1:19" x14ac:dyDescent="0.3">
      <c r="A17" s="23">
        <v>219</v>
      </c>
      <c r="B17" s="24" t="s">
        <v>19</v>
      </c>
      <c r="C17" s="20">
        <v>5</v>
      </c>
      <c r="D17" s="21">
        <v>256</v>
      </c>
      <c r="E17" s="22">
        <v>0.53823806532663321</v>
      </c>
      <c r="F17" s="22">
        <f>VLOOKUP(A17,[6]DCPS!$C$2:$AO$117,39,FALSE)</f>
        <v>0.98</v>
      </c>
      <c r="G17" s="21">
        <v>3</v>
      </c>
      <c r="H17" s="8">
        <v>3965840.0505627566</v>
      </c>
      <c r="I17" s="7">
        <v>3352125.2286516423</v>
      </c>
      <c r="J17" s="18">
        <f t="shared" si="0"/>
        <v>613714.82191111427</v>
      </c>
      <c r="K17" s="8">
        <v>3805674.6152944556</v>
      </c>
      <c r="L17" s="8">
        <f t="shared" si="5"/>
        <v>160165.43526830105</v>
      </c>
      <c r="M17" s="8">
        <v>54082.8</v>
      </c>
      <c r="N17" s="8">
        <f t="shared" si="1"/>
        <v>3751591.8152944557</v>
      </c>
      <c r="O17" s="18">
        <f t="shared" si="7"/>
        <v>399466.5866428134</v>
      </c>
      <c r="P17" s="28">
        <f t="shared" si="6"/>
        <v>3.6609350291690808</v>
      </c>
      <c r="Q17" s="10">
        <f t="shared" si="3"/>
        <v>256</v>
      </c>
      <c r="R17" s="6">
        <v>219</v>
      </c>
      <c r="S17" s="6">
        <f t="shared" si="4"/>
        <v>37</v>
      </c>
    </row>
    <row r="18" spans="1:19" x14ac:dyDescent="0.3">
      <c r="A18" s="23">
        <v>220</v>
      </c>
      <c r="B18" s="24" t="s">
        <v>20</v>
      </c>
      <c r="C18" s="20">
        <v>5</v>
      </c>
      <c r="D18" s="21">
        <v>271</v>
      </c>
      <c r="E18" s="22">
        <v>0.51634744918877762</v>
      </c>
      <c r="F18" s="22">
        <f>VLOOKUP(A18,[6]DCPS!$C$2:$AO$117,39,FALSE)</f>
        <v>0.94</v>
      </c>
      <c r="G18" s="21">
        <v>3</v>
      </c>
      <c r="H18" s="8">
        <v>4450938.4460725747</v>
      </c>
      <c r="I18" s="7">
        <v>4500258.5340063907</v>
      </c>
      <c r="J18" s="18">
        <f t="shared" si="0"/>
        <v>-49320.087933816016</v>
      </c>
      <c r="K18" s="8">
        <v>4272659.5580893867</v>
      </c>
      <c r="L18" s="8">
        <f t="shared" si="5"/>
        <v>178278.88798318803</v>
      </c>
      <c r="M18" s="8">
        <v>54082.8</v>
      </c>
      <c r="N18" s="8">
        <f t="shared" si="1"/>
        <v>4218576.7580893869</v>
      </c>
      <c r="O18" s="18">
        <f t="shared" si="7"/>
        <v>-281681.77591700386</v>
      </c>
      <c r="P18" s="28">
        <f t="shared" si="6"/>
        <v>-2.581489203389089</v>
      </c>
      <c r="Q18" s="10">
        <f t="shared" si="3"/>
        <v>271</v>
      </c>
      <c r="R18" s="6">
        <v>303</v>
      </c>
      <c r="S18" s="6">
        <f t="shared" si="4"/>
        <v>-32</v>
      </c>
    </row>
    <row r="19" spans="1:19" x14ac:dyDescent="0.3">
      <c r="A19" s="23">
        <v>221</v>
      </c>
      <c r="B19" s="24" t="s">
        <v>21</v>
      </c>
      <c r="C19" s="20">
        <v>7</v>
      </c>
      <c r="D19" s="21">
        <v>296</v>
      </c>
      <c r="E19" s="22">
        <v>0.74990319832726704</v>
      </c>
      <c r="F19" s="22">
        <f>VLOOKUP(A19,[6]DCPS!$C$2:$AO$117,39,FALSE)</f>
        <v>1</v>
      </c>
      <c r="G19" s="21">
        <v>2</v>
      </c>
      <c r="H19" s="8">
        <v>4098311.7784298784</v>
      </c>
      <c r="I19" s="7">
        <v>4256792.1956852144</v>
      </c>
      <c r="J19" s="18">
        <f t="shared" si="0"/>
        <v>-158480.41725533595</v>
      </c>
      <c r="K19" s="8">
        <v>3944586.3418105603</v>
      </c>
      <c r="L19" s="8">
        <f t="shared" si="5"/>
        <v>153725.43661931809</v>
      </c>
      <c r="M19" s="8">
        <v>108165.6</v>
      </c>
      <c r="N19" s="8">
        <f t="shared" si="1"/>
        <v>3836420.7418105602</v>
      </c>
      <c r="O19" s="18">
        <f t="shared" si="7"/>
        <v>-420371.45387465414</v>
      </c>
      <c r="P19" s="28">
        <f t="shared" si="6"/>
        <v>-3.8525189145006613</v>
      </c>
      <c r="Q19" s="10">
        <f t="shared" si="3"/>
        <v>296</v>
      </c>
      <c r="R19" s="6">
        <v>302</v>
      </c>
      <c r="S19" s="6">
        <f t="shared" si="4"/>
        <v>-6</v>
      </c>
    </row>
    <row r="20" spans="1:19" x14ac:dyDescent="0.3">
      <c r="A20" s="23">
        <v>247</v>
      </c>
      <c r="B20" s="24" t="s">
        <v>22</v>
      </c>
      <c r="C20" s="20">
        <v>7</v>
      </c>
      <c r="D20" s="21">
        <v>220</v>
      </c>
      <c r="E20" s="22">
        <v>0.84090909090909094</v>
      </c>
      <c r="F20" s="22">
        <f>VLOOKUP(A20,[6]DCPS!$C$2:$AO$117,39,FALSE)</f>
        <v>1</v>
      </c>
      <c r="G20" s="21">
        <v>1</v>
      </c>
      <c r="H20" s="8">
        <v>4216592.5294859717</v>
      </c>
      <c r="I20" s="7">
        <v>4381901.667808</v>
      </c>
      <c r="J20" s="18">
        <f t="shared" si="0"/>
        <v>-165309.13832202833</v>
      </c>
      <c r="K20" s="8">
        <v>4058385.7433651816</v>
      </c>
      <c r="L20" s="8">
        <f t="shared" si="5"/>
        <v>158206.78612079006</v>
      </c>
      <c r="M20" s="8">
        <v>108165.6</v>
      </c>
      <c r="N20" s="8">
        <f t="shared" si="1"/>
        <v>3950220.1433651815</v>
      </c>
      <c r="O20" s="18">
        <f t="shared" si="7"/>
        <v>-431681.52444281848</v>
      </c>
      <c r="P20" s="28">
        <f t="shared" si="6"/>
        <v>-3.9561707214599005</v>
      </c>
      <c r="Q20" s="10">
        <f t="shared" si="3"/>
        <v>220</v>
      </c>
      <c r="R20" s="6">
        <v>269</v>
      </c>
      <c r="S20" s="6">
        <f t="shared" si="4"/>
        <v>-49</v>
      </c>
    </row>
    <row r="21" spans="1:19" x14ac:dyDescent="0.3">
      <c r="A21" s="23">
        <v>360</v>
      </c>
      <c r="B21" s="24" t="s">
        <v>23</v>
      </c>
      <c r="C21" s="20">
        <v>6</v>
      </c>
      <c r="D21" s="21">
        <v>378</v>
      </c>
      <c r="E21" s="22">
        <v>0.1693121693121693</v>
      </c>
      <c r="F21" s="22">
        <f>VLOOKUP(A21,[6]DCPS!$C$2:$AO$117,39,FALSE)</f>
        <v>0.75</v>
      </c>
      <c r="G21" s="21">
        <v>3</v>
      </c>
      <c r="H21" s="8">
        <v>5275146.2971793562</v>
      </c>
      <c r="I21" s="7">
        <v>4213748.2717231093</v>
      </c>
      <c r="J21" s="18">
        <f t="shared" si="0"/>
        <v>1061398.0254562469</v>
      </c>
      <c r="K21" s="8">
        <v>5067187.2749067396</v>
      </c>
      <c r="L21" s="8">
        <f t="shared" si="5"/>
        <v>207959.02227261662</v>
      </c>
      <c r="M21" s="8">
        <v>162248.4</v>
      </c>
      <c r="N21" s="8">
        <f t="shared" si="1"/>
        <v>4904938.8749067392</v>
      </c>
      <c r="O21" s="18">
        <f t="shared" si="7"/>
        <v>691190.60318362992</v>
      </c>
      <c r="P21" s="28">
        <f t="shared" si="6"/>
        <v>6.3344569374210007</v>
      </c>
      <c r="Q21" s="10">
        <f t="shared" si="3"/>
        <v>378</v>
      </c>
      <c r="R21" s="6">
        <v>384</v>
      </c>
      <c r="S21" s="6">
        <f t="shared" si="4"/>
        <v>-6</v>
      </c>
    </row>
    <row r="22" spans="1:19" x14ac:dyDescent="0.3">
      <c r="A22" s="23">
        <v>454</v>
      </c>
      <c r="B22" s="24" t="s">
        <v>24</v>
      </c>
      <c r="C22" s="20">
        <v>1</v>
      </c>
      <c r="D22" s="21">
        <v>757</v>
      </c>
      <c r="E22" s="22">
        <v>0.83161772754330743</v>
      </c>
      <c r="F22" s="22">
        <f>VLOOKUP(A22,[6]DCPS!$C$2:$AO$117,39,FALSE)</f>
        <v>0.99</v>
      </c>
      <c r="G22" s="21">
        <v>1</v>
      </c>
      <c r="H22" s="8">
        <v>15433163.548453493</v>
      </c>
      <c r="I22" s="7">
        <v>14276758.691680001</v>
      </c>
      <c r="J22" s="18">
        <f t="shared" si="0"/>
        <v>1156404.8567734919</v>
      </c>
      <c r="K22" s="8">
        <v>14863206.286469726</v>
      </c>
      <c r="L22" s="8">
        <f t="shared" si="5"/>
        <v>569957.26198376715</v>
      </c>
      <c r="M22" s="8">
        <v>817540.8</v>
      </c>
      <c r="N22" s="8">
        <f t="shared" si="1"/>
        <v>14045665.486469725</v>
      </c>
      <c r="O22" s="18">
        <f t="shared" si="7"/>
        <v>-231093.20521027595</v>
      </c>
      <c r="P22" s="28">
        <f t="shared" si="6"/>
        <v>-2.1178672716217233</v>
      </c>
      <c r="Q22" s="10">
        <f t="shared" si="3"/>
        <v>757</v>
      </c>
      <c r="R22" s="6">
        <v>770</v>
      </c>
      <c r="S22" s="6">
        <f t="shared" si="4"/>
        <v>-13</v>
      </c>
    </row>
    <row r="23" spans="1:19" x14ac:dyDescent="0.3">
      <c r="A23" s="23">
        <v>224</v>
      </c>
      <c r="B23" s="24" t="s">
        <v>25</v>
      </c>
      <c r="C23" s="20">
        <v>1</v>
      </c>
      <c r="D23" s="21">
        <v>300</v>
      </c>
      <c r="E23" s="22">
        <v>0.51486238532110085</v>
      </c>
      <c r="F23" s="22">
        <f>VLOOKUP(A23,[6]DCPS!$C$2:$AO$117,39,FALSE)</f>
        <v>0.93999999999999984</v>
      </c>
      <c r="G23" s="21">
        <v>3</v>
      </c>
      <c r="H23" s="8">
        <v>4973973.9717085147</v>
      </c>
      <c r="I23" s="7">
        <v>4821855.9618824786</v>
      </c>
      <c r="J23" s="18">
        <f t="shared" si="0"/>
        <v>152118.00982603617</v>
      </c>
      <c r="K23" s="8">
        <v>4779034.098759409</v>
      </c>
      <c r="L23" s="8">
        <f t="shared" si="5"/>
        <v>194939.87294910569</v>
      </c>
      <c r="M23" s="8">
        <v>54082.8</v>
      </c>
      <c r="N23" s="8">
        <f t="shared" si="1"/>
        <v>4724951.2987594092</v>
      </c>
      <c r="O23" s="18">
        <f t="shared" si="7"/>
        <v>-96904.663123069331</v>
      </c>
      <c r="P23" s="28">
        <f t="shared" si="6"/>
        <v>-0.8880884849432652</v>
      </c>
      <c r="Q23" s="10">
        <f t="shared" si="3"/>
        <v>300</v>
      </c>
      <c r="R23" s="6">
        <v>316</v>
      </c>
      <c r="S23" s="6">
        <f t="shared" si="4"/>
        <v>-16</v>
      </c>
    </row>
    <row r="24" spans="1:19" x14ac:dyDescent="0.3">
      <c r="A24" s="23">
        <v>442</v>
      </c>
      <c r="B24" s="24" t="s">
        <v>26</v>
      </c>
      <c r="C24" s="20">
        <v>1</v>
      </c>
      <c r="D24" s="21">
        <v>1372</v>
      </c>
      <c r="E24" s="22">
        <v>0.64909129178067626</v>
      </c>
      <c r="F24" s="22">
        <f>VLOOKUP(A24,[6]DCPS!$C$2:$AO$117,39,FALSE)</f>
        <v>1</v>
      </c>
      <c r="G24" s="21">
        <v>3</v>
      </c>
      <c r="H24" s="8">
        <v>17823860.086786129</v>
      </c>
      <c r="I24" s="7">
        <v>15995827.804150004</v>
      </c>
      <c r="J24" s="18">
        <f t="shared" si="0"/>
        <v>1828032.2826361246</v>
      </c>
      <c r="K24" s="8">
        <v>17213929.269176207</v>
      </c>
      <c r="L24" s="8">
        <f t="shared" si="5"/>
        <v>609930.8176099211</v>
      </c>
      <c r="M24" s="8">
        <v>749937.3</v>
      </c>
      <c r="N24" s="8">
        <f t="shared" si="1"/>
        <v>16463991.969176207</v>
      </c>
      <c r="O24" s="18">
        <f t="shared" si="7"/>
        <v>468164.1650262028</v>
      </c>
      <c r="P24" s="28">
        <f t="shared" si="6"/>
        <v>4.290518026927332</v>
      </c>
      <c r="Q24" s="10">
        <f t="shared" si="3"/>
        <v>1372</v>
      </c>
      <c r="R24" s="6">
        <v>1210</v>
      </c>
      <c r="S24" s="6">
        <f t="shared" si="4"/>
        <v>162</v>
      </c>
    </row>
    <row r="25" spans="1:19" x14ac:dyDescent="0.3">
      <c r="A25" s="23">
        <v>455</v>
      </c>
      <c r="B25" s="24" t="s">
        <v>27</v>
      </c>
      <c r="C25" s="20">
        <v>4</v>
      </c>
      <c r="D25" s="21">
        <v>400</v>
      </c>
      <c r="E25" s="22">
        <v>0.84879781420765033</v>
      </c>
      <c r="F25" s="22">
        <f>VLOOKUP(A25,[6]DCPS!$C$2:$AO$117,39,FALSE)</f>
        <v>0.98999999999999988</v>
      </c>
      <c r="G25" s="21">
        <v>1</v>
      </c>
      <c r="H25" s="8">
        <v>8773155.1966336258</v>
      </c>
      <c r="I25" s="7">
        <v>7655858.1687166188</v>
      </c>
      <c r="J25" s="18">
        <f t="shared" si="0"/>
        <v>1117297.027917007</v>
      </c>
      <c r="K25" s="8">
        <v>8511703.4774912652</v>
      </c>
      <c r="L25" s="8">
        <f t="shared" si="5"/>
        <v>261451.71914236061</v>
      </c>
      <c r="M25" s="8">
        <v>362651.6</v>
      </c>
      <c r="N25" s="8">
        <f t="shared" si="1"/>
        <v>8149051.8774912655</v>
      </c>
      <c r="O25" s="18">
        <f t="shared" si="7"/>
        <v>493193.70877464674</v>
      </c>
      <c r="P25" s="28">
        <f t="shared" si="6"/>
        <v>4.5199027528011175</v>
      </c>
      <c r="Q25" s="10">
        <f t="shared" si="3"/>
        <v>400</v>
      </c>
      <c r="R25" s="6">
        <v>300</v>
      </c>
      <c r="S25" s="6">
        <f t="shared" si="4"/>
        <v>100</v>
      </c>
    </row>
    <row r="26" spans="1:19" x14ac:dyDescent="0.3">
      <c r="A26" s="23">
        <v>405</v>
      </c>
      <c r="B26" s="24" t="s">
        <v>28</v>
      </c>
      <c r="C26" s="20">
        <v>3</v>
      </c>
      <c r="D26" s="21">
        <v>1530</v>
      </c>
      <c r="E26" s="22">
        <v>9.0097100633116614E-2</v>
      </c>
      <c r="F26" s="22">
        <f>VLOOKUP(A26,[6]DCPS!$C$2:$AO$117,39,FALSE)</f>
        <v>0.52000000000000013</v>
      </c>
      <c r="G26" s="21">
        <v>5</v>
      </c>
      <c r="H26" s="8">
        <v>15952250</v>
      </c>
      <c r="I26" s="7">
        <v>15057439</v>
      </c>
      <c r="J26" s="18">
        <f t="shared" si="0"/>
        <v>894811</v>
      </c>
      <c r="K26" s="8">
        <v>15408048.936872816</v>
      </c>
      <c r="L26" s="8">
        <f t="shared" si="5"/>
        <v>544201.06312718429</v>
      </c>
      <c r="M26" s="8">
        <v>473224.5</v>
      </c>
      <c r="N26" s="8">
        <f t="shared" si="1"/>
        <v>14934824.436872816</v>
      </c>
      <c r="O26" s="18">
        <f t="shared" si="7"/>
        <v>-122614.56312718429</v>
      </c>
      <c r="P26" s="28">
        <f t="shared" si="6"/>
        <v>-1.1237083757394359</v>
      </c>
      <c r="Q26" s="10">
        <f t="shared" si="3"/>
        <v>1530</v>
      </c>
      <c r="R26" s="6">
        <v>1544</v>
      </c>
      <c r="S26" s="6">
        <f t="shared" si="4"/>
        <v>-14</v>
      </c>
    </row>
    <row r="27" spans="1:19" x14ac:dyDescent="0.3">
      <c r="A27" s="23">
        <v>349</v>
      </c>
      <c r="B27" s="24" t="s">
        <v>29</v>
      </c>
      <c r="C27" s="20">
        <v>4</v>
      </c>
      <c r="D27" s="21">
        <v>476</v>
      </c>
      <c r="E27" s="22">
        <v>0.47329899701816208</v>
      </c>
      <c r="F27" s="22">
        <f>VLOOKUP(A27,[6]DCPS!$C$2:$AO$117,39,FALSE)</f>
        <v>0.97999999999999987</v>
      </c>
      <c r="G27" s="21">
        <v>3</v>
      </c>
      <c r="H27" s="8">
        <v>8502532.530484423</v>
      </c>
      <c r="I27" s="7">
        <v>7964416.332215053</v>
      </c>
      <c r="J27" s="18">
        <f t="shared" si="0"/>
        <v>538116.19826937001</v>
      </c>
      <c r="K27" s="8">
        <v>8166772.5789652737</v>
      </c>
      <c r="L27" s="8">
        <f t="shared" si="5"/>
        <v>335759.95151914936</v>
      </c>
      <c r="M27" s="8">
        <v>108165.6</v>
      </c>
      <c r="N27" s="8">
        <f t="shared" si="1"/>
        <v>8058606.9789652741</v>
      </c>
      <c r="O27" s="18">
        <f t="shared" si="7"/>
        <v>94190.646750221029</v>
      </c>
      <c r="P27" s="28">
        <f t="shared" si="6"/>
        <v>0.86321572226090604</v>
      </c>
      <c r="Q27" s="10">
        <f t="shared" si="3"/>
        <v>476</v>
      </c>
      <c r="R27" s="6">
        <v>446</v>
      </c>
      <c r="S27" s="6">
        <f t="shared" si="4"/>
        <v>30</v>
      </c>
    </row>
    <row r="28" spans="1:19" x14ac:dyDescent="0.3">
      <c r="A28" s="23">
        <v>231</v>
      </c>
      <c r="B28" s="24" t="s">
        <v>30</v>
      </c>
      <c r="C28" s="20">
        <v>7</v>
      </c>
      <c r="D28" s="21">
        <v>228</v>
      </c>
      <c r="E28" s="22">
        <v>0.79452227691530997</v>
      </c>
      <c r="F28" s="22">
        <f>VLOOKUP(A28,[6]DCPS!$C$2:$AO$117,39,FALSE)</f>
        <v>0.98999999999999988</v>
      </c>
      <c r="G28" s="21">
        <v>2</v>
      </c>
      <c r="H28" s="8">
        <v>3910072.3719726219</v>
      </c>
      <c r="I28" s="7">
        <v>3954036.6329216454</v>
      </c>
      <c r="J28" s="18">
        <f t="shared" si="0"/>
        <v>-43964.260949023534</v>
      </c>
      <c r="K28" s="8">
        <v>3762498.9866007664</v>
      </c>
      <c r="L28" s="8">
        <f t="shared" si="5"/>
        <v>147573.38537185546</v>
      </c>
      <c r="M28" s="8">
        <v>54082.8</v>
      </c>
      <c r="N28" s="8">
        <f t="shared" si="1"/>
        <v>3708416.1866007666</v>
      </c>
      <c r="O28" s="18">
        <f t="shared" si="7"/>
        <v>-245620.44632087881</v>
      </c>
      <c r="P28" s="28">
        <f t="shared" si="6"/>
        <v>-2.2510030272451229</v>
      </c>
      <c r="Q28" s="10">
        <f t="shared" si="3"/>
        <v>228</v>
      </c>
      <c r="R28" s="6">
        <v>266</v>
      </c>
      <c r="S28" s="6">
        <f t="shared" si="4"/>
        <v>-38</v>
      </c>
    </row>
    <row r="29" spans="1:19" x14ac:dyDescent="0.3">
      <c r="A29" s="23">
        <v>467</v>
      </c>
      <c r="B29" s="24" t="s">
        <v>31</v>
      </c>
      <c r="C29" s="20">
        <v>5</v>
      </c>
      <c r="D29" s="21">
        <v>730</v>
      </c>
      <c r="E29" s="22">
        <v>0.77471022128556377</v>
      </c>
      <c r="F29" s="22">
        <f>VLOOKUP(A29,[6]DCPS!$C$2:$AO$117,39,FALSE)</f>
        <v>0.98999999999999988</v>
      </c>
      <c r="G29" s="21">
        <v>2</v>
      </c>
      <c r="H29" s="8">
        <v>10762499.480125673</v>
      </c>
      <c r="I29" s="7">
        <v>9223151.047087824</v>
      </c>
      <c r="J29" s="18">
        <f t="shared" si="0"/>
        <v>1539348.4330378491</v>
      </c>
      <c r="K29" s="8">
        <v>10396350.648521332</v>
      </c>
      <c r="L29" s="8">
        <f t="shared" si="5"/>
        <v>366148.83160434105</v>
      </c>
      <c r="M29" s="8">
        <v>590096.19999999995</v>
      </c>
      <c r="N29" s="8">
        <f t="shared" si="1"/>
        <v>9806254.4485213328</v>
      </c>
      <c r="O29" s="18">
        <f t="shared" si="7"/>
        <v>583103.40143350884</v>
      </c>
      <c r="P29" s="28">
        <f t="shared" si="6"/>
        <v>5.343885419494014</v>
      </c>
      <c r="Q29" s="10">
        <f t="shared" si="3"/>
        <v>730</v>
      </c>
      <c r="R29" s="6">
        <v>616</v>
      </c>
      <c r="S29" s="6">
        <f t="shared" si="4"/>
        <v>114</v>
      </c>
    </row>
    <row r="30" spans="1:19" x14ac:dyDescent="0.3">
      <c r="A30" s="23">
        <v>457</v>
      </c>
      <c r="B30" s="24" t="s">
        <v>32</v>
      </c>
      <c r="C30" s="20">
        <v>6</v>
      </c>
      <c r="D30" s="21">
        <v>754</v>
      </c>
      <c r="E30" s="22">
        <v>0.73903997954683454</v>
      </c>
      <c r="F30" s="22">
        <f>VLOOKUP(A30,[6]DCPS!$C$2:$AO$117,39,FALSE)</f>
        <v>0.9900000000000001</v>
      </c>
      <c r="G30" s="21">
        <v>2</v>
      </c>
      <c r="H30" s="8">
        <v>12056634.546463469</v>
      </c>
      <c r="I30" s="7">
        <v>10465910.434699513</v>
      </c>
      <c r="J30" s="18">
        <f t="shared" si="0"/>
        <v>1590724.111763956</v>
      </c>
      <c r="K30" s="8">
        <v>11636882.87292215</v>
      </c>
      <c r="L30" s="8">
        <f t="shared" si="5"/>
        <v>419751.67354131863</v>
      </c>
      <c r="M30" s="8">
        <v>590096.19999999995</v>
      </c>
      <c r="N30" s="8">
        <f t="shared" si="1"/>
        <v>11046786.672922151</v>
      </c>
      <c r="O30" s="18">
        <f t="shared" si="7"/>
        <v>580876.23822263815</v>
      </c>
      <c r="P30" s="28">
        <f t="shared" si="6"/>
        <v>5.3234744512503953</v>
      </c>
      <c r="Q30" s="10">
        <f t="shared" si="3"/>
        <v>754</v>
      </c>
      <c r="R30" s="6">
        <v>730</v>
      </c>
      <c r="S30" s="6">
        <f t="shared" si="4"/>
        <v>24</v>
      </c>
    </row>
    <row r="31" spans="1:19" x14ac:dyDescent="0.3">
      <c r="A31" s="23">
        <v>232</v>
      </c>
      <c r="B31" s="24" t="s">
        <v>33</v>
      </c>
      <c r="C31" s="20">
        <v>3</v>
      </c>
      <c r="D31" s="21">
        <v>471</v>
      </c>
      <c r="E31" s="22">
        <v>7.1517779086156752E-2</v>
      </c>
      <c r="F31" s="22">
        <f>VLOOKUP(A31,[6]DCPS!$C$2:$AO$117,39,FALSE)</f>
        <v>0.5</v>
      </c>
      <c r="G31" s="21">
        <v>5</v>
      </c>
      <c r="H31" s="8">
        <v>5294160.6951318327</v>
      </c>
      <c r="I31" s="7">
        <v>4701440.9628124749</v>
      </c>
      <c r="J31" s="18">
        <f t="shared" si="0"/>
        <v>592719.7323193578</v>
      </c>
      <c r="K31" s="8">
        <v>5083764.2494473364</v>
      </c>
      <c r="L31" s="8">
        <f t="shared" si="5"/>
        <v>210396.44568449631</v>
      </c>
      <c r="M31" s="8">
        <v>236038.47999999998</v>
      </c>
      <c r="N31" s="8">
        <f t="shared" si="1"/>
        <v>4847725.769447336</v>
      </c>
      <c r="O31" s="18">
        <f t="shared" si="7"/>
        <v>146284.80663486104</v>
      </c>
      <c r="P31" s="28">
        <f t="shared" si="6"/>
        <v>1.3406357146052004</v>
      </c>
      <c r="Q31" s="10">
        <f t="shared" si="3"/>
        <v>471</v>
      </c>
      <c r="R31" s="6">
        <v>463</v>
      </c>
      <c r="S31" s="6">
        <f t="shared" si="4"/>
        <v>8</v>
      </c>
    </row>
    <row r="32" spans="1:19" x14ac:dyDescent="0.3">
      <c r="A32" s="23">
        <v>407</v>
      </c>
      <c r="B32" s="24" t="s">
        <v>34</v>
      </c>
      <c r="C32" s="20">
        <v>6</v>
      </c>
      <c r="D32" s="21">
        <v>251</v>
      </c>
      <c r="E32" s="22">
        <v>0.7282004059234759</v>
      </c>
      <c r="F32" s="22">
        <f>VLOOKUP(A32,[6]DCPS!$C$2:$AO$117,39,FALSE)</f>
        <v>0.98000000000000009</v>
      </c>
      <c r="G32" s="21">
        <v>1</v>
      </c>
      <c r="H32" s="8">
        <v>5024907.7349340366</v>
      </c>
      <c r="I32" s="7">
        <v>4175092.1647050232</v>
      </c>
      <c r="J32" s="18">
        <f t="shared" si="0"/>
        <v>849815.57022901345</v>
      </c>
      <c r="K32" s="8">
        <v>4841091.7322433768</v>
      </c>
      <c r="L32" s="8">
        <f t="shared" si="5"/>
        <v>183816.00269065984</v>
      </c>
      <c r="M32" s="8">
        <v>362651.6</v>
      </c>
      <c r="N32" s="8">
        <f t="shared" si="1"/>
        <v>4478440.1322433772</v>
      </c>
      <c r="O32" s="18">
        <f t="shared" si="7"/>
        <v>303347.96753835399</v>
      </c>
      <c r="P32" s="28">
        <f t="shared" si="6"/>
        <v>2.780050290868012</v>
      </c>
      <c r="Q32" s="10">
        <f t="shared" si="3"/>
        <v>251</v>
      </c>
      <c r="R32" s="6">
        <v>216</v>
      </c>
      <c r="S32" s="6">
        <f t="shared" si="4"/>
        <v>35</v>
      </c>
    </row>
    <row r="33" spans="1:19" x14ac:dyDescent="0.3">
      <c r="A33" s="23">
        <v>471</v>
      </c>
      <c r="B33" s="24" t="s">
        <v>35</v>
      </c>
      <c r="C33" s="20">
        <v>2</v>
      </c>
      <c r="D33" s="21">
        <v>572</v>
      </c>
      <c r="E33" s="22">
        <v>0.31647422345096765</v>
      </c>
      <c r="F33" s="22">
        <f>VLOOKUP(A33,[6]DCPS!$C$2:$AO$117,39,FALSE)</f>
        <v>0.90999999999999992</v>
      </c>
      <c r="G33" s="21">
        <v>4</v>
      </c>
      <c r="H33" s="8">
        <v>8010770.6191043369</v>
      </c>
      <c r="I33" s="7">
        <v>9868655.3873092383</v>
      </c>
      <c r="J33" s="18">
        <f t="shared" si="0"/>
        <v>-1857884.7682049014</v>
      </c>
      <c r="K33" s="8">
        <v>7766415.3329835339</v>
      </c>
      <c r="L33" s="8">
        <f t="shared" si="5"/>
        <v>244355.2861208031</v>
      </c>
      <c r="M33" s="8">
        <v>430255.1</v>
      </c>
      <c r="N33" s="8">
        <f t="shared" si="1"/>
        <v>7336160.2329835342</v>
      </c>
      <c r="O33" s="18">
        <f t="shared" si="7"/>
        <v>-2532495.1543257041</v>
      </c>
      <c r="P33" s="28">
        <f t="shared" si="6"/>
        <v>-23.20920079846864</v>
      </c>
      <c r="Q33" s="10">
        <f t="shared" si="3"/>
        <v>572</v>
      </c>
      <c r="R33" s="6">
        <v>593</v>
      </c>
      <c r="S33" s="6">
        <f t="shared" si="4"/>
        <v>-21</v>
      </c>
    </row>
    <row r="34" spans="1:19" ht="16.5" customHeight="1" x14ac:dyDescent="0.3">
      <c r="A34" s="23">
        <v>318</v>
      </c>
      <c r="B34" s="24" t="s">
        <v>36</v>
      </c>
      <c r="C34" s="20">
        <v>8</v>
      </c>
      <c r="D34" s="21">
        <v>493</v>
      </c>
      <c r="E34" s="22">
        <v>0.70811359026369158</v>
      </c>
      <c r="F34" s="21" t="s">
        <v>12</v>
      </c>
      <c r="G34" s="21" t="s">
        <v>12</v>
      </c>
      <c r="H34" s="8">
        <v>6733769.9715023329</v>
      </c>
      <c r="I34" s="7">
        <v>7789471</v>
      </c>
      <c r="J34" s="18">
        <f t="shared" si="0"/>
        <v>-1055701.0284976671</v>
      </c>
      <c r="K34" s="8">
        <v>6476632.1206352226</v>
      </c>
      <c r="L34" s="8">
        <f t="shared" si="5"/>
        <v>257137.8508671103</v>
      </c>
      <c r="M34" s="8">
        <v>108165.6</v>
      </c>
      <c r="N34" s="8">
        <f t="shared" ref="N34:N65" si="8">H34-L34-M34</f>
        <v>6368466.520635223</v>
      </c>
      <c r="O34" s="18">
        <f t="shared" si="7"/>
        <v>-1421004.479364777</v>
      </c>
      <c r="P34" s="28">
        <f t="shared" si="6"/>
        <v>-13.022879131976767</v>
      </c>
      <c r="Q34" s="10">
        <f t="shared" ref="Q34:Q65" si="9">D34</f>
        <v>493</v>
      </c>
      <c r="R34" s="6">
        <v>643</v>
      </c>
      <c r="S34" s="6">
        <f t="shared" ref="S34:S65" si="10">D34-R34</f>
        <v>-150</v>
      </c>
    </row>
    <row r="35" spans="1:19" x14ac:dyDescent="0.3">
      <c r="A35" s="23">
        <v>238</v>
      </c>
      <c r="B35" s="24" t="s">
        <v>37</v>
      </c>
      <c r="C35" s="20">
        <v>8</v>
      </c>
      <c r="D35" s="21">
        <v>286</v>
      </c>
      <c r="E35" s="22">
        <v>0.86533736533736538</v>
      </c>
      <c r="F35" s="22">
        <f>VLOOKUP(A35,[6]DCPS!$C$2:$AO$117,39,FALSE)</f>
        <v>1</v>
      </c>
      <c r="G35" s="21">
        <v>2</v>
      </c>
      <c r="H35" s="8">
        <v>4110119.7038419791</v>
      </c>
      <c r="I35" s="7">
        <v>4613121.6259279251</v>
      </c>
      <c r="J35" s="18">
        <f t="shared" si="0"/>
        <v>-503001.92208594596</v>
      </c>
      <c r="K35" s="8">
        <v>3949609.5580674526</v>
      </c>
      <c r="L35" s="8">
        <f t="shared" si="5"/>
        <v>160510.14577452652</v>
      </c>
      <c r="M35" s="8">
        <v>57070.8</v>
      </c>
      <c r="N35" s="8">
        <f t="shared" si="8"/>
        <v>3892538.7580674528</v>
      </c>
      <c r="O35" s="18">
        <f t="shared" ref="O35:O72" si="11">N35-I35</f>
        <v>-720582.8678604723</v>
      </c>
      <c r="P35" s="28">
        <f t="shared" si="6"/>
        <v>-6.6038240758502171</v>
      </c>
      <c r="Q35" s="10">
        <f t="shared" si="9"/>
        <v>286</v>
      </c>
      <c r="R35" s="6">
        <v>293</v>
      </c>
      <c r="S35" s="6">
        <f t="shared" si="10"/>
        <v>-7</v>
      </c>
    </row>
    <row r="36" spans="1:19" x14ac:dyDescent="0.3">
      <c r="A36" s="23">
        <v>239</v>
      </c>
      <c r="B36" s="24" t="s">
        <v>38</v>
      </c>
      <c r="C36" s="20">
        <v>2</v>
      </c>
      <c r="D36" s="21">
        <v>284</v>
      </c>
      <c r="E36" s="22">
        <v>0.49424323720098368</v>
      </c>
      <c r="F36" s="22">
        <f>VLOOKUP(A36,[6]DCPS!$C$2:$AO$117,39,FALSE)</f>
        <v>0.84</v>
      </c>
      <c r="G36" s="21">
        <v>3</v>
      </c>
      <c r="H36" s="8">
        <v>4785693.4548215382</v>
      </c>
      <c r="I36" s="7">
        <v>4476542.0952645456</v>
      </c>
      <c r="J36" s="18">
        <f t="shared" si="0"/>
        <v>309151.35955699254</v>
      </c>
      <c r="K36" s="8">
        <v>4591729.8435831992</v>
      </c>
      <c r="L36" s="8">
        <f t="shared" si="5"/>
        <v>193963.61123833898</v>
      </c>
      <c r="M36" s="8">
        <v>54082.8</v>
      </c>
      <c r="N36" s="8">
        <f t="shared" si="8"/>
        <v>4537647.0435831994</v>
      </c>
      <c r="O36" s="18">
        <f t="shared" si="11"/>
        <v>61104.94831865374</v>
      </c>
      <c r="P36" s="28">
        <f t="shared" si="6"/>
        <v>0.55999989294561514</v>
      </c>
      <c r="Q36" s="10">
        <f t="shared" si="9"/>
        <v>284</v>
      </c>
      <c r="R36" s="6">
        <v>259</v>
      </c>
      <c r="S36" s="6">
        <f t="shared" si="10"/>
        <v>25</v>
      </c>
    </row>
    <row r="37" spans="1:19" x14ac:dyDescent="0.3">
      <c r="A37" s="23">
        <v>227</v>
      </c>
      <c r="B37" s="24" t="s">
        <v>39</v>
      </c>
      <c r="C37" s="20">
        <v>1</v>
      </c>
      <c r="D37" s="21">
        <v>395</v>
      </c>
      <c r="E37" s="22">
        <v>0.57633662794058149</v>
      </c>
      <c r="F37" s="22">
        <f>VLOOKUP(A37,[6]DCPS!$C$2:$AO$117,39,FALSE)</f>
        <v>0.91999999999999982</v>
      </c>
      <c r="G37" s="21">
        <v>4</v>
      </c>
      <c r="H37" s="8">
        <v>6074896.0579556832</v>
      </c>
      <c r="I37" s="7">
        <v>6537258.2483359324</v>
      </c>
      <c r="J37" s="18">
        <f t="shared" si="0"/>
        <v>-462362.19038024917</v>
      </c>
      <c r="K37" s="8">
        <v>5830720.4929230139</v>
      </c>
      <c r="L37" s="8">
        <f t="shared" si="5"/>
        <v>244175.56503266934</v>
      </c>
      <c r="M37" s="8">
        <v>57070.8</v>
      </c>
      <c r="N37" s="8">
        <f t="shared" si="8"/>
        <v>5773649.6929230141</v>
      </c>
      <c r="O37" s="18">
        <f t="shared" si="11"/>
        <v>-763608.55541291833</v>
      </c>
      <c r="P37" s="28">
        <f t="shared" si="6"/>
        <v>-6.9981355201154578</v>
      </c>
      <c r="Q37" s="10">
        <f t="shared" si="9"/>
        <v>395</v>
      </c>
      <c r="R37" s="6">
        <v>407</v>
      </c>
      <c r="S37" s="6">
        <f t="shared" si="10"/>
        <v>-12</v>
      </c>
    </row>
    <row r="38" spans="1:19" x14ac:dyDescent="0.3">
      <c r="A38" s="23">
        <v>246</v>
      </c>
      <c r="B38" s="24" t="s">
        <v>40</v>
      </c>
      <c r="C38" s="20">
        <v>2</v>
      </c>
      <c r="D38" s="21">
        <v>482</v>
      </c>
      <c r="E38" s="22">
        <v>0.23797673603963757</v>
      </c>
      <c r="F38" s="22">
        <f>VLOOKUP(A38,[6]DCPS!$C$2:$AO$117,39,FALSE)</f>
        <v>0.79999999999999993</v>
      </c>
      <c r="G38" s="21">
        <v>5</v>
      </c>
      <c r="H38" s="8">
        <v>6257833.8835073989</v>
      </c>
      <c r="I38" s="7">
        <v>5334525.2676178636</v>
      </c>
      <c r="J38" s="18">
        <f t="shared" si="0"/>
        <v>923308.61588953529</v>
      </c>
      <c r="K38" s="8">
        <v>6022148.3737554392</v>
      </c>
      <c r="L38" s="8">
        <f t="shared" si="5"/>
        <v>235685.5097519597</v>
      </c>
      <c r="M38" s="8">
        <v>227444.6</v>
      </c>
      <c r="N38" s="8">
        <f t="shared" si="8"/>
        <v>5794703.7737554396</v>
      </c>
      <c r="O38" s="18">
        <f t="shared" si="11"/>
        <v>460178.50613757595</v>
      </c>
      <c r="P38" s="28">
        <f t="shared" si="6"/>
        <v>4.2173329863409208</v>
      </c>
      <c r="Q38" s="10">
        <f t="shared" si="9"/>
        <v>482</v>
      </c>
      <c r="R38" s="6">
        <v>450</v>
      </c>
      <c r="S38" s="6">
        <f t="shared" si="10"/>
        <v>32</v>
      </c>
    </row>
    <row r="39" spans="1:19" x14ac:dyDescent="0.3">
      <c r="A39" s="23">
        <v>413</v>
      </c>
      <c r="B39" s="24" t="s">
        <v>41</v>
      </c>
      <c r="C39" s="20">
        <v>8</v>
      </c>
      <c r="D39" s="21">
        <v>353</v>
      </c>
      <c r="E39" s="22">
        <v>0.89386156524113458</v>
      </c>
      <c r="F39" s="22">
        <f>VLOOKUP(A39,[6]DCPS!$C$2:$AO$117,39,FALSE)</f>
        <v>1</v>
      </c>
      <c r="G39" s="21">
        <v>2</v>
      </c>
      <c r="H39" s="8">
        <v>6405842.3818748053</v>
      </c>
      <c r="I39" s="7">
        <v>6538820.5637735706</v>
      </c>
      <c r="J39" s="18">
        <f t="shared" si="0"/>
        <v>-132978.18189876527</v>
      </c>
      <c r="K39" s="8">
        <v>6162648.6687437184</v>
      </c>
      <c r="L39" s="8">
        <f t="shared" si="5"/>
        <v>243193.7131310869</v>
      </c>
      <c r="M39" s="8">
        <v>388291.54000000004</v>
      </c>
      <c r="N39" s="8">
        <f t="shared" si="8"/>
        <v>5774357.1287437184</v>
      </c>
      <c r="O39" s="18">
        <f t="shared" si="11"/>
        <v>-764463.4350298522</v>
      </c>
      <c r="P39" s="28">
        <f t="shared" si="6"/>
        <v>-7.0059701146472761</v>
      </c>
      <c r="Q39" s="10">
        <f t="shared" si="9"/>
        <v>353</v>
      </c>
      <c r="R39" s="6">
        <v>353</v>
      </c>
      <c r="S39" s="6">
        <f t="shared" si="10"/>
        <v>0</v>
      </c>
    </row>
    <row r="40" spans="1:19" x14ac:dyDescent="0.3">
      <c r="A40" s="23">
        <v>258</v>
      </c>
      <c r="B40" s="24" t="s">
        <v>42</v>
      </c>
      <c r="C40" s="20">
        <v>3</v>
      </c>
      <c r="D40" s="21">
        <v>342</v>
      </c>
      <c r="E40" s="22">
        <v>0.11232483725035861</v>
      </c>
      <c r="F40" s="22">
        <f>VLOOKUP(A40,[6]DCPS!$C$2:$AO$117,39,FALSE)</f>
        <v>0.54</v>
      </c>
      <c r="G40" s="21">
        <v>4</v>
      </c>
      <c r="H40" s="8">
        <v>4888350.4564957982</v>
      </c>
      <c r="I40" s="7">
        <v>4394207.6301590148</v>
      </c>
      <c r="J40" s="18">
        <f t="shared" si="0"/>
        <v>494142.82633678336</v>
      </c>
      <c r="K40" s="8">
        <v>4681663.3438934032</v>
      </c>
      <c r="L40" s="8">
        <f t="shared" si="5"/>
        <v>206687.11260239501</v>
      </c>
      <c r="M40" s="8">
        <v>54082.8</v>
      </c>
      <c r="N40" s="8">
        <f t="shared" si="8"/>
        <v>4627580.5438934034</v>
      </c>
      <c r="O40" s="18">
        <f t="shared" si="11"/>
        <v>233372.91373438854</v>
      </c>
      <c r="P40" s="28">
        <f t="shared" si="6"/>
        <v>2.1387597944791645</v>
      </c>
      <c r="Q40" s="10">
        <f t="shared" si="9"/>
        <v>342</v>
      </c>
      <c r="R40" s="6">
        <v>334</v>
      </c>
      <c r="S40" s="6">
        <f t="shared" si="10"/>
        <v>8</v>
      </c>
    </row>
    <row r="41" spans="1:19" x14ac:dyDescent="0.3">
      <c r="A41" s="23">
        <v>249</v>
      </c>
      <c r="B41" s="24" t="s">
        <v>43</v>
      </c>
      <c r="C41" s="20">
        <v>8</v>
      </c>
      <c r="D41" s="21">
        <v>339</v>
      </c>
      <c r="E41" s="22">
        <v>0.98230088495575218</v>
      </c>
      <c r="F41" s="22">
        <f>VLOOKUP(A41,[6]DCPS!$C$2:$AO$117,39,FALSE)</f>
        <v>1</v>
      </c>
      <c r="G41" s="21">
        <v>2</v>
      </c>
      <c r="H41" s="8">
        <v>4838902.9207482841</v>
      </c>
      <c r="I41" s="7">
        <v>5823969.8518771529</v>
      </c>
      <c r="J41" s="18">
        <f t="shared" si="0"/>
        <v>-985066.93112886883</v>
      </c>
      <c r="K41" s="8">
        <v>4653917.6156506753</v>
      </c>
      <c r="L41" s="8">
        <f t="shared" si="5"/>
        <v>184985.30509760883</v>
      </c>
      <c r="M41" s="8">
        <v>142677</v>
      </c>
      <c r="N41" s="8">
        <f t="shared" si="8"/>
        <v>4511240.6156506753</v>
      </c>
      <c r="O41" s="18">
        <f t="shared" si="11"/>
        <v>-1312729.2362264777</v>
      </c>
      <c r="P41" s="28">
        <f t="shared" si="6"/>
        <v>-12.030584297687577</v>
      </c>
      <c r="Q41" s="10">
        <f t="shared" si="9"/>
        <v>339</v>
      </c>
      <c r="R41" s="6">
        <v>349</v>
      </c>
      <c r="S41" s="6">
        <f t="shared" si="10"/>
        <v>-10</v>
      </c>
    </row>
    <row r="42" spans="1:19" x14ac:dyDescent="0.3">
      <c r="A42" s="23">
        <v>251</v>
      </c>
      <c r="B42" s="24" t="s">
        <v>44</v>
      </c>
      <c r="C42" s="20">
        <v>7</v>
      </c>
      <c r="D42" s="21">
        <v>256</v>
      </c>
      <c r="E42" s="22">
        <v>0.82108575085324231</v>
      </c>
      <c r="F42" s="22">
        <f>VLOOKUP(A42,[6]DCPS!$C$2:$AO$117,39,FALSE)</f>
        <v>0.99</v>
      </c>
      <c r="G42" s="21">
        <v>2</v>
      </c>
      <c r="H42" s="8">
        <v>4625877.3315721601</v>
      </c>
      <c r="I42" s="7">
        <v>4361330.1384039633</v>
      </c>
      <c r="J42" s="18">
        <f t="shared" si="0"/>
        <v>264547.19316819683</v>
      </c>
      <c r="K42" s="8">
        <v>4444297.3153707273</v>
      </c>
      <c r="L42" s="8">
        <f t="shared" si="5"/>
        <v>181580.01620143279</v>
      </c>
      <c r="M42" s="8">
        <v>108165.6</v>
      </c>
      <c r="N42" s="8">
        <f t="shared" si="8"/>
        <v>4336131.7153707277</v>
      </c>
      <c r="O42" s="18">
        <f t="shared" si="11"/>
        <v>-25198.423033235595</v>
      </c>
      <c r="P42" s="28">
        <f t="shared" si="6"/>
        <v>-0.23093243001242342</v>
      </c>
      <c r="Q42" s="10">
        <f t="shared" si="9"/>
        <v>256</v>
      </c>
      <c r="R42" s="6">
        <v>263</v>
      </c>
      <c r="S42" s="6">
        <f t="shared" si="10"/>
        <v>-7</v>
      </c>
    </row>
    <row r="43" spans="1:19" x14ac:dyDescent="0.3">
      <c r="A43" s="23">
        <v>252</v>
      </c>
      <c r="B43" s="24" t="s">
        <v>45</v>
      </c>
      <c r="C43" s="20">
        <v>2</v>
      </c>
      <c r="D43" s="21">
        <v>371</v>
      </c>
      <c r="E43" s="22">
        <v>0.1078167115902965</v>
      </c>
      <c r="F43" s="22">
        <f>VLOOKUP(A43,[6]DCPS!$C$2:$AO$117,39,FALSE)</f>
        <v>0.73</v>
      </c>
      <c r="G43" s="21">
        <v>5</v>
      </c>
      <c r="H43" s="8">
        <v>4216678.0521154366</v>
      </c>
      <c r="I43" s="7">
        <v>4083653.6234554034</v>
      </c>
      <c r="J43" s="18">
        <f t="shared" si="0"/>
        <v>133024.42866003327</v>
      </c>
      <c r="K43" s="8">
        <v>4043914.4852890787</v>
      </c>
      <c r="L43" s="8">
        <f t="shared" si="5"/>
        <v>172763.56682635797</v>
      </c>
      <c r="M43" s="8">
        <v>108165.6</v>
      </c>
      <c r="N43" s="8">
        <f t="shared" si="8"/>
        <v>3935748.8852890786</v>
      </c>
      <c r="O43" s="18">
        <f t="shared" si="11"/>
        <v>-147904.73816632479</v>
      </c>
      <c r="P43" s="28">
        <f t="shared" si="6"/>
        <v>-1.3554816724066572</v>
      </c>
      <c r="Q43" s="10">
        <f t="shared" si="9"/>
        <v>371</v>
      </c>
      <c r="R43" s="6">
        <v>350</v>
      </c>
      <c r="S43" s="6">
        <f t="shared" si="10"/>
        <v>21</v>
      </c>
    </row>
    <row r="44" spans="1:19" ht="35.25" customHeight="1" x14ac:dyDescent="0.3">
      <c r="A44" s="23">
        <v>950</v>
      </c>
      <c r="B44" s="24" t="s">
        <v>46</v>
      </c>
      <c r="C44" s="20">
        <v>7</v>
      </c>
      <c r="D44" s="21">
        <v>32</v>
      </c>
      <c r="E44" s="22">
        <v>0</v>
      </c>
      <c r="F44" s="21" t="s">
        <v>12</v>
      </c>
      <c r="G44" s="21" t="s">
        <v>12</v>
      </c>
      <c r="H44" s="8">
        <v>1145740.9987328667</v>
      </c>
      <c r="I44" s="7">
        <v>1209353.8399999999</v>
      </c>
      <c r="J44" s="18">
        <f t="shared" si="0"/>
        <v>-63612.841267133132</v>
      </c>
      <c r="K44" s="8">
        <v>1104321.6159768808</v>
      </c>
      <c r="L44" s="8">
        <f t="shared" si="5"/>
        <v>41419.382755985949</v>
      </c>
      <c r="M44" s="8">
        <v>0</v>
      </c>
      <c r="N44" s="8">
        <f t="shared" si="8"/>
        <v>1104321.6159768808</v>
      </c>
      <c r="O44" s="18">
        <f t="shared" si="11"/>
        <v>-105032.22402311908</v>
      </c>
      <c r="P44" s="28">
        <f t="shared" si="6"/>
        <v>-0.9625739948597738</v>
      </c>
      <c r="Q44" s="10">
        <f t="shared" si="9"/>
        <v>32</v>
      </c>
      <c r="R44" s="6">
        <v>35</v>
      </c>
      <c r="S44" s="6">
        <f t="shared" si="10"/>
        <v>-3</v>
      </c>
    </row>
    <row r="45" spans="1:19" x14ac:dyDescent="0.3">
      <c r="A45" s="23">
        <v>339</v>
      </c>
      <c r="B45" s="24" t="s">
        <v>47</v>
      </c>
      <c r="C45" s="20">
        <v>6</v>
      </c>
      <c r="D45" s="21">
        <v>469</v>
      </c>
      <c r="E45" s="22">
        <v>0.4967177610261404</v>
      </c>
      <c r="F45" s="22">
        <f>VLOOKUP(A45,[6]DCPS!$C$2:$AO$117,39,FALSE)</f>
        <v>0.91999999999999993</v>
      </c>
      <c r="G45" s="21">
        <v>3</v>
      </c>
      <c r="H45" s="8">
        <v>6846506.1481576301</v>
      </c>
      <c r="I45" s="7">
        <v>6682028.2957798271</v>
      </c>
      <c r="J45" s="18">
        <f t="shared" si="0"/>
        <v>164477.85237780306</v>
      </c>
      <c r="K45" s="8">
        <v>6572806.6453255303</v>
      </c>
      <c r="L45" s="8">
        <f t="shared" si="5"/>
        <v>273699.5028320998</v>
      </c>
      <c r="M45" s="8">
        <v>108165.6</v>
      </c>
      <c r="N45" s="8">
        <f t="shared" si="8"/>
        <v>6464641.0453255307</v>
      </c>
      <c r="O45" s="18">
        <f t="shared" si="11"/>
        <v>-217387.25045429636</v>
      </c>
      <c r="P45" s="28">
        <f t="shared" si="6"/>
        <v>-1.9922582431018032</v>
      </c>
      <c r="Q45" s="10">
        <f t="shared" si="9"/>
        <v>469</v>
      </c>
      <c r="R45" s="6">
        <v>516</v>
      </c>
      <c r="S45" s="6">
        <f t="shared" si="10"/>
        <v>-47</v>
      </c>
    </row>
    <row r="46" spans="1:19" x14ac:dyDescent="0.3">
      <c r="A46" s="23">
        <v>254</v>
      </c>
      <c r="B46" s="24" t="s">
        <v>48</v>
      </c>
      <c r="C46" s="20">
        <v>3</v>
      </c>
      <c r="D46" s="21">
        <v>743</v>
      </c>
      <c r="E46" s="22">
        <v>2.873522843240206E-2</v>
      </c>
      <c r="F46" s="22">
        <f>VLOOKUP(A46,[6]DCPS!$C$2:$AO$117,39,FALSE)</f>
        <v>0.26</v>
      </c>
      <c r="G46" s="21">
        <v>5</v>
      </c>
      <c r="H46" s="8">
        <v>7730200.0000000019</v>
      </c>
      <c r="I46" s="7">
        <v>7082003</v>
      </c>
      <c r="J46" s="18">
        <f t="shared" si="0"/>
        <v>648197.00000000186</v>
      </c>
      <c r="K46" s="8">
        <v>7447743.7910042312</v>
      </c>
      <c r="L46" s="8">
        <f t="shared" si="5"/>
        <v>282456.20899577066</v>
      </c>
      <c r="M46" s="8">
        <v>108165.6</v>
      </c>
      <c r="N46" s="8">
        <f t="shared" si="8"/>
        <v>7339578.1910042316</v>
      </c>
      <c r="O46" s="18">
        <f t="shared" si="11"/>
        <v>257575.19100423157</v>
      </c>
      <c r="P46" s="28">
        <f t="shared" si="6"/>
        <v>2.3605629880515377</v>
      </c>
      <c r="Q46" s="10">
        <f t="shared" si="9"/>
        <v>743</v>
      </c>
      <c r="R46" s="6">
        <v>735</v>
      </c>
      <c r="S46" s="6">
        <f t="shared" si="10"/>
        <v>8</v>
      </c>
    </row>
    <row r="47" spans="1:19" x14ac:dyDescent="0.3">
      <c r="A47" s="23">
        <v>433</v>
      </c>
      <c r="B47" s="24" t="s">
        <v>116</v>
      </c>
      <c r="C47" s="20">
        <v>6</v>
      </c>
      <c r="D47" s="21">
        <v>349</v>
      </c>
      <c r="E47" s="22">
        <v>0.64049357611609203</v>
      </c>
      <c r="F47" s="22">
        <f>VLOOKUP(A47,[6]DCPS!$C$2:$AO$117,39,FALSE)</f>
        <v>0.99</v>
      </c>
      <c r="G47" s="21">
        <v>3</v>
      </c>
      <c r="H47" s="8">
        <v>5272109.1120906761</v>
      </c>
      <c r="I47" s="7">
        <v>4805013.5357536497</v>
      </c>
      <c r="J47" s="18">
        <f t="shared" si="0"/>
        <v>467095.57633702643</v>
      </c>
      <c r="K47" s="8">
        <v>5076296.5603981744</v>
      </c>
      <c r="L47" s="8">
        <f t="shared" si="5"/>
        <v>195812.55169250164</v>
      </c>
      <c r="M47" s="8">
        <v>295048.09999999998</v>
      </c>
      <c r="N47" s="8">
        <f t="shared" si="8"/>
        <v>4781248.4603981748</v>
      </c>
      <c r="O47" s="18">
        <f t="shared" si="11"/>
        <v>-23765.075355474837</v>
      </c>
      <c r="P47" s="28">
        <f t="shared" si="6"/>
        <v>-0.21779643091274276</v>
      </c>
      <c r="Q47" s="10">
        <f t="shared" si="9"/>
        <v>349</v>
      </c>
      <c r="R47" s="6">
        <v>328</v>
      </c>
      <c r="S47" s="6">
        <f t="shared" si="10"/>
        <v>21</v>
      </c>
    </row>
    <row r="48" spans="1:19" x14ac:dyDescent="0.3">
      <c r="A48" s="23">
        <v>416</v>
      </c>
      <c r="B48" s="24" t="s">
        <v>49</v>
      </c>
      <c r="C48" s="20">
        <v>8</v>
      </c>
      <c r="D48" s="21">
        <v>295</v>
      </c>
      <c r="E48" s="22">
        <v>0.91067866359768435</v>
      </c>
      <c r="F48" s="22">
        <f>VLOOKUP(A48,[6]DCPS!$C$2:$AO$117,39,FALSE)</f>
        <v>0.99</v>
      </c>
      <c r="G48" s="21">
        <v>2</v>
      </c>
      <c r="H48" s="8">
        <v>4834915.8421061244</v>
      </c>
      <c r="I48" s="7">
        <v>4827185.9787526121</v>
      </c>
      <c r="J48" s="18">
        <f t="shared" si="0"/>
        <v>7729.8633535122499</v>
      </c>
      <c r="K48" s="8">
        <v>4654703.6232379926</v>
      </c>
      <c r="L48" s="8">
        <f t="shared" si="5"/>
        <v>180212.21886813175</v>
      </c>
      <c r="M48" s="8">
        <v>249079.28</v>
      </c>
      <c r="N48" s="8">
        <f t="shared" si="8"/>
        <v>4405624.3432379924</v>
      </c>
      <c r="O48" s="18">
        <f t="shared" si="11"/>
        <v>-421561.63551461976</v>
      </c>
      <c r="P48" s="28">
        <f t="shared" si="6"/>
        <v>-3.8634264041443944</v>
      </c>
      <c r="Q48" s="10">
        <f t="shared" si="9"/>
        <v>295</v>
      </c>
      <c r="R48" s="6">
        <v>270</v>
      </c>
      <c r="S48" s="6">
        <f t="shared" si="10"/>
        <v>25</v>
      </c>
    </row>
    <row r="49" spans="1:19" x14ac:dyDescent="0.3">
      <c r="A49" s="23">
        <v>421</v>
      </c>
      <c r="B49" s="24" t="s">
        <v>50</v>
      </c>
      <c r="C49" s="20">
        <v>7</v>
      </c>
      <c r="D49" s="21">
        <v>548</v>
      </c>
      <c r="E49" s="22">
        <v>0.71794741822114094</v>
      </c>
      <c r="F49" s="22">
        <f>VLOOKUP(A49,[6]DCPS!$C$2:$AO$117,39,FALSE)</f>
        <v>0.99</v>
      </c>
      <c r="G49" s="21">
        <v>2</v>
      </c>
      <c r="H49" s="8">
        <v>7534451.5417514294</v>
      </c>
      <c r="I49" s="7">
        <v>6741918.8344019912</v>
      </c>
      <c r="J49" s="18">
        <f t="shared" si="0"/>
        <v>792532.70734943822</v>
      </c>
      <c r="K49" s="8">
        <v>7250469.4773063147</v>
      </c>
      <c r="L49" s="8">
        <f t="shared" si="5"/>
        <v>283982.06444511469</v>
      </c>
      <c r="M49" s="8">
        <v>388291.54000000004</v>
      </c>
      <c r="N49" s="8">
        <f t="shared" si="8"/>
        <v>6862177.9373063147</v>
      </c>
      <c r="O49" s="18">
        <f t="shared" si="11"/>
        <v>120259.10290432349</v>
      </c>
      <c r="P49" s="28">
        <f t="shared" si="6"/>
        <v>1.1021216219832426</v>
      </c>
      <c r="Q49" s="10">
        <f t="shared" si="9"/>
        <v>548</v>
      </c>
      <c r="R49" s="6">
        <v>424</v>
      </c>
      <c r="S49" s="6">
        <f t="shared" si="10"/>
        <v>124</v>
      </c>
    </row>
    <row r="50" spans="1:19" x14ac:dyDescent="0.3">
      <c r="A50" s="23">
        <v>257</v>
      </c>
      <c r="B50" s="24" t="s">
        <v>117</v>
      </c>
      <c r="C50" s="20">
        <v>8</v>
      </c>
      <c r="D50" s="21">
        <v>310</v>
      </c>
      <c r="E50" s="22">
        <v>0.89739167465133607</v>
      </c>
      <c r="F50" s="22">
        <f>VLOOKUP(A50,[6]DCPS!$C$2:$AO$117,39,FALSE)</f>
        <v>1</v>
      </c>
      <c r="G50" s="21">
        <v>3</v>
      </c>
      <c r="H50" s="8">
        <v>4552186.9029668216</v>
      </c>
      <c r="I50" s="7">
        <v>4055630.7162528415</v>
      </c>
      <c r="J50" s="18">
        <f t="shared" si="0"/>
        <v>496556.18671398005</v>
      </c>
      <c r="K50" s="8">
        <v>4372260.0263161827</v>
      </c>
      <c r="L50" s="8">
        <f t="shared" si="5"/>
        <v>179926.87665063888</v>
      </c>
      <c r="M50" s="8">
        <v>54082.8</v>
      </c>
      <c r="N50" s="8">
        <f t="shared" si="8"/>
        <v>4318177.2263161829</v>
      </c>
      <c r="O50" s="18">
        <f t="shared" si="11"/>
        <v>262546.51006334135</v>
      </c>
      <c r="P50" s="28">
        <f t="shared" si="6"/>
        <v>2.4061229339724819</v>
      </c>
      <c r="Q50" s="10">
        <f t="shared" si="9"/>
        <v>310</v>
      </c>
      <c r="R50" s="6">
        <v>300</v>
      </c>
      <c r="S50" s="6">
        <f t="shared" si="10"/>
        <v>10</v>
      </c>
    </row>
    <row r="51" spans="1:19" x14ac:dyDescent="0.3">
      <c r="A51" s="23">
        <v>272</v>
      </c>
      <c r="B51" s="24" t="s">
        <v>51</v>
      </c>
      <c r="C51" s="20">
        <v>3</v>
      </c>
      <c r="D51" s="21">
        <v>409</v>
      </c>
      <c r="E51" s="22">
        <v>4.1958168922026681E-2</v>
      </c>
      <c r="F51" s="22">
        <f>VLOOKUP(A51,[6]DCPS!$C$2:$AO$117,39,FALSE)</f>
        <v>0.35</v>
      </c>
      <c r="G51" s="21">
        <v>4</v>
      </c>
      <c r="H51" s="8">
        <v>4584584.3849575417</v>
      </c>
      <c r="I51" s="7">
        <v>4199132.4394186437</v>
      </c>
      <c r="J51" s="18">
        <f t="shared" si="0"/>
        <v>385451.945538898</v>
      </c>
      <c r="K51" s="8">
        <v>4396046.9883131683</v>
      </c>
      <c r="L51" s="8">
        <f t="shared" si="5"/>
        <v>188537.39664437342</v>
      </c>
      <c r="M51" s="8">
        <v>54082.8</v>
      </c>
      <c r="N51" s="8">
        <f t="shared" si="8"/>
        <v>4341964.1883131685</v>
      </c>
      <c r="O51" s="18">
        <f t="shared" si="11"/>
        <v>142831.74889452476</v>
      </c>
      <c r="P51" s="28">
        <f t="shared" si="6"/>
        <v>1.3089899638414602</v>
      </c>
      <c r="Q51" s="10">
        <f t="shared" si="9"/>
        <v>409</v>
      </c>
      <c r="R51" s="6">
        <v>427</v>
      </c>
      <c r="S51" s="6">
        <f t="shared" si="10"/>
        <v>-18</v>
      </c>
    </row>
    <row r="52" spans="1:19" x14ac:dyDescent="0.3">
      <c r="A52" s="23">
        <v>259</v>
      </c>
      <c r="B52" s="24" t="s">
        <v>52</v>
      </c>
      <c r="C52" s="20">
        <v>7</v>
      </c>
      <c r="D52" s="21">
        <v>379</v>
      </c>
      <c r="E52" s="22">
        <v>0.82920693945069512</v>
      </c>
      <c r="F52" s="22">
        <f>VLOOKUP(A52,[6]DCPS!$C$2:$AO$117,39,FALSE)</f>
        <v>1</v>
      </c>
      <c r="G52" s="21">
        <v>2</v>
      </c>
      <c r="H52" s="8">
        <v>5137017.3171919174</v>
      </c>
      <c r="I52" s="7">
        <v>4596985.5763569996</v>
      </c>
      <c r="J52" s="18">
        <f t="shared" si="0"/>
        <v>540031.74083491787</v>
      </c>
      <c r="K52" s="8">
        <v>4943962.307802937</v>
      </c>
      <c r="L52" s="8">
        <f t="shared" si="5"/>
        <v>193055.00938898046</v>
      </c>
      <c r="M52" s="8">
        <v>54082.8</v>
      </c>
      <c r="N52" s="8">
        <f t="shared" si="8"/>
        <v>4889879.5078029372</v>
      </c>
      <c r="O52" s="18">
        <f t="shared" si="11"/>
        <v>292893.9314459376</v>
      </c>
      <c r="P52" s="28">
        <f t="shared" si="6"/>
        <v>2.6842436622121193</v>
      </c>
      <c r="Q52" s="10">
        <f t="shared" si="9"/>
        <v>379</v>
      </c>
      <c r="R52" s="6">
        <v>326</v>
      </c>
      <c r="S52" s="6">
        <f t="shared" si="10"/>
        <v>53</v>
      </c>
    </row>
    <row r="53" spans="1:19" x14ac:dyDescent="0.3">
      <c r="A53" s="23">
        <v>344</v>
      </c>
      <c r="B53" s="24" t="s">
        <v>53</v>
      </c>
      <c r="C53" s="20">
        <v>8</v>
      </c>
      <c r="D53" s="21">
        <v>279</v>
      </c>
      <c r="E53" s="22">
        <v>0.9066446098704164</v>
      </c>
      <c r="F53" s="22">
        <f>VLOOKUP(A53,[6]DCPS!$C$2:$AO$117,39,FALSE)</f>
        <v>1</v>
      </c>
      <c r="G53" s="21">
        <v>2</v>
      </c>
      <c r="H53" s="8">
        <v>4144251.9664523066</v>
      </c>
      <c r="I53" s="7">
        <v>5188278.308988722</v>
      </c>
      <c r="J53" s="18">
        <f t="shared" si="0"/>
        <v>-1044026.3425364154</v>
      </c>
      <c r="K53" s="8">
        <v>3984049.3233944862</v>
      </c>
      <c r="L53" s="8">
        <f t="shared" si="5"/>
        <v>160202.64305782039</v>
      </c>
      <c r="M53" s="8">
        <v>57070.8</v>
      </c>
      <c r="N53" s="8">
        <f t="shared" si="8"/>
        <v>3926978.5233944864</v>
      </c>
      <c r="O53" s="18">
        <f t="shared" si="11"/>
        <v>-1261299.7855942356</v>
      </c>
      <c r="P53" s="28">
        <f t="shared" si="6"/>
        <v>-11.559256072383844</v>
      </c>
      <c r="Q53" s="10">
        <f t="shared" si="9"/>
        <v>279</v>
      </c>
      <c r="R53" s="6">
        <v>338</v>
      </c>
      <c r="S53" s="6">
        <f t="shared" si="10"/>
        <v>-59</v>
      </c>
    </row>
    <row r="54" spans="1:19" x14ac:dyDescent="0.3">
      <c r="A54" s="23">
        <v>417</v>
      </c>
      <c r="B54" s="24" t="s">
        <v>54</v>
      </c>
      <c r="C54" s="20">
        <v>8</v>
      </c>
      <c r="D54" s="21">
        <v>224</v>
      </c>
      <c r="E54" s="22">
        <v>0.92562413314840497</v>
      </c>
      <c r="F54" s="22">
        <f>VLOOKUP(A54,[6]DCPS!$C$2:$AO$117,39,FALSE)</f>
        <v>1</v>
      </c>
      <c r="G54" s="21">
        <v>1</v>
      </c>
      <c r="H54" s="8">
        <v>4503769.9713608846</v>
      </c>
      <c r="I54" s="7">
        <v>4466368.4553122437</v>
      </c>
      <c r="J54" s="18">
        <f t="shared" si="0"/>
        <v>37401.516048640944</v>
      </c>
      <c r="K54" s="8">
        <v>4341910.6710359696</v>
      </c>
      <c r="L54" s="8">
        <f t="shared" si="5"/>
        <v>161859.30032491498</v>
      </c>
      <c r="M54" s="8">
        <v>295048.09999999998</v>
      </c>
      <c r="N54" s="8">
        <f t="shared" si="8"/>
        <v>4046862.5710359695</v>
      </c>
      <c r="O54" s="18">
        <f t="shared" si="11"/>
        <v>-419505.88427627413</v>
      </c>
      <c r="P54" s="28">
        <f t="shared" si="6"/>
        <v>-3.8445863510051148</v>
      </c>
      <c r="Q54" s="10">
        <f t="shared" si="9"/>
        <v>224</v>
      </c>
      <c r="R54" s="6">
        <v>193</v>
      </c>
      <c r="S54" s="6">
        <f t="shared" si="10"/>
        <v>31</v>
      </c>
    </row>
    <row r="55" spans="1:19" x14ac:dyDescent="0.3">
      <c r="A55" s="23">
        <v>261</v>
      </c>
      <c r="B55" s="24" t="s">
        <v>55</v>
      </c>
      <c r="C55" s="20">
        <v>4</v>
      </c>
      <c r="D55" s="21">
        <v>931</v>
      </c>
      <c r="E55" s="22">
        <v>3.5445757250268529E-2</v>
      </c>
      <c r="F55" s="22">
        <f>VLOOKUP(A55,[6]DCPS!$C$2:$AO$117,39,FALSE)</f>
        <v>0.32</v>
      </c>
      <c r="G55" s="21">
        <v>4</v>
      </c>
      <c r="H55" s="8">
        <v>9497366.3201034945</v>
      </c>
      <c r="I55" s="7">
        <v>8411015</v>
      </c>
      <c r="J55" s="18">
        <f t="shared" si="0"/>
        <v>1086351.3201034945</v>
      </c>
      <c r="K55" s="8">
        <v>9140501.0108507313</v>
      </c>
      <c r="L55" s="8">
        <f t="shared" si="5"/>
        <v>356865.30925276317</v>
      </c>
      <c r="M55" s="8">
        <v>108165.6</v>
      </c>
      <c r="N55" s="8">
        <f t="shared" si="8"/>
        <v>9032335.4108507317</v>
      </c>
      <c r="O55" s="18">
        <f t="shared" si="11"/>
        <v>621320.41085073166</v>
      </c>
      <c r="P55" s="28">
        <f t="shared" si="6"/>
        <v>5.6941274501515053</v>
      </c>
      <c r="Q55" s="10">
        <f t="shared" si="9"/>
        <v>931</v>
      </c>
      <c r="R55" s="6">
        <v>854</v>
      </c>
      <c r="S55" s="6">
        <f t="shared" si="10"/>
        <v>77</v>
      </c>
    </row>
    <row r="56" spans="1:19" x14ac:dyDescent="0.3">
      <c r="A56" s="23">
        <v>262</v>
      </c>
      <c r="B56" s="24" t="s">
        <v>56</v>
      </c>
      <c r="C56" s="20">
        <v>5</v>
      </c>
      <c r="D56" s="21">
        <v>368</v>
      </c>
      <c r="E56" s="22">
        <v>0.59594419208306304</v>
      </c>
      <c r="F56" s="22">
        <f>VLOOKUP(A56,[6]DCPS!$C$2:$AO$117,39,FALSE)</f>
        <v>0.98</v>
      </c>
      <c r="G56" s="21">
        <v>4</v>
      </c>
      <c r="H56" s="8">
        <v>5039658.6163968844</v>
      </c>
      <c r="I56" s="7">
        <v>4598332.4071021266</v>
      </c>
      <c r="J56" s="18">
        <f t="shared" si="0"/>
        <v>441326.20929475781</v>
      </c>
      <c r="K56" s="8">
        <v>4831597.3280863073</v>
      </c>
      <c r="L56" s="8">
        <f t="shared" si="5"/>
        <v>208061.28831057716</v>
      </c>
      <c r="M56" s="8">
        <v>54082.8</v>
      </c>
      <c r="N56" s="8">
        <f t="shared" si="8"/>
        <v>4777514.5280863075</v>
      </c>
      <c r="O56" s="18">
        <f t="shared" si="11"/>
        <v>179182.12098418083</v>
      </c>
      <c r="P56" s="28">
        <f t="shared" si="6"/>
        <v>1.642125086918333</v>
      </c>
      <c r="Q56" s="10">
        <f t="shared" si="9"/>
        <v>368</v>
      </c>
      <c r="R56" s="6">
        <v>334</v>
      </c>
      <c r="S56" s="6">
        <f t="shared" si="10"/>
        <v>34</v>
      </c>
    </row>
    <row r="57" spans="1:19" x14ac:dyDescent="0.3">
      <c r="A57" s="23">
        <v>370</v>
      </c>
      <c r="B57" s="24" t="s">
        <v>57</v>
      </c>
      <c r="C57" s="20">
        <v>5</v>
      </c>
      <c r="D57" s="21">
        <v>308</v>
      </c>
      <c r="E57" s="22">
        <v>0.62566306932504112</v>
      </c>
      <c r="F57" s="22">
        <f>VLOOKUP(A57,[6]DCPS!$C$2:$AO$117,39,FALSE)</f>
        <v>0.92000000000000015</v>
      </c>
      <c r="G57" s="21">
        <v>1</v>
      </c>
      <c r="H57" s="8">
        <v>5749581.5679107588</v>
      </c>
      <c r="I57" s="7">
        <v>5044623.9407279417</v>
      </c>
      <c r="J57" s="18">
        <f t="shared" si="0"/>
        <v>704957.62718281709</v>
      </c>
      <c r="K57" s="8">
        <v>5521106.6171398358</v>
      </c>
      <c r="L57" s="8">
        <f t="shared" si="5"/>
        <v>228474.95077092294</v>
      </c>
      <c r="M57" s="8">
        <v>54082.8</v>
      </c>
      <c r="N57" s="8">
        <f t="shared" si="8"/>
        <v>5467023.817139836</v>
      </c>
      <c r="O57" s="18">
        <f t="shared" si="11"/>
        <v>422399.87641189434</v>
      </c>
      <c r="P57" s="28">
        <f t="shared" si="6"/>
        <v>3.8711085121512365</v>
      </c>
      <c r="Q57" s="10">
        <f t="shared" si="9"/>
        <v>308</v>
      </c>
      <c r="R57" s="6">
        <v>264</v>
      </c>
      <c r="S57" s="6">
        <f t="shared" si="10"/>
        <v>44</v>
      </c>
    </row>
    <row r="58" spans="1:19" x14ac:dyDescent="0.3">
      <c r="A58" s="23">
        <v>264</v>
      </c>
      <c r="B58" s="24" t="s">
        <v>58</v>
      </c>
      <c r="C58" s="20">
        <v>4</v>
      </c>
      <c r="D58" s="21">
        <v>365</v>
      </c>
      <c r="E58" s="22">
        <v>0.59178082191780823</v>
      </c>
      <c r="F58" s="22">
        <f>VLOOKUP(A58,[6]DCPS!$C$2:$AO$117,39,FALSE)</f>
        <v>0.98</v>
      </c>
      <c r="G58" s="21">
        <v>3</v>
      </c>
      <c r="H58" s="8">
        <v>7061950.4554857993</v>
      </c>
      <c r="I58" s="7">
        <v>6410001.4128637612</v>
      </c>
      <c r="J58" s="18">
        <f t="shared" si="0"/>
        <v>651949.04262203816</v>
      </c>
      <c r="K58" s="8">
        <v>6788690.8695420185</v>
      </c>
      <c r="L58" s="8">
        <f t="shared" si="5"/>
        <v>273259.58594378084</v>
      </c>
      <c r="M58" s="8">
        <v>108165.6</v>
      </c>
      <c r="N58" s="8">
        <f t="shared" si="8"/>
        <v>6680525.2695420189</v>
      </c>
      <c r="O58" s="18">
        <f t="shared" si="11"/>
        <v>270523.8566782577</v>
      </c>
      <c r="P58" s="28">
        <f t="shared" si="6"/>
        <v>2.4792317962375607</v>
      </c>
      <c r="Q58" s="10">
        <f t="shared" si="9"/>
        <v>365</v>
      </c>
      <c r="R58" s="6">
        <v>370</v>
      </c>
      <c r="S58" s="6">
        <f t="shared" si="10"/>
        <v>-5</v>
      </c>
    </row>
    <row r="59" spans="1:19" x14ac:dyDescent="0.3">
      <c r="A59" s="23">
        <v>266</v>
      </c>
      <c r="B59" s="24" t="s">
        <v>59</v>
      </c>
      <c r="C59" s="20">
        <v>8</v>
      </c>
      <c r="D59" s="21">
        <v>519</v>
      </c>
      <c r="E59" s="22">
        <v>0.50096339113680155</v>
      </c>
      <c r="F59" s="22">
        <f>VLOOKUP(A59,[6]DCPS!$C$2:$AO$117,39,FALSE)</f>
        <v>0.94</v>
      </c>
      <c r="G59" s="21">
        <v>2</v>
      </c>
      <c r="H59" s="8">
        <v>7311637.9389801268</v>
      </c>
      <c r="I59" s="7">
        <v>6998973.3653788185</v>
      </c>
      <c r="J59" s="18">
        <f t="shared" si="0"/>
        <v>312664.57360130828</v>
      </c>
      <c r="K59" s="8">
        <v>7035892.7317228299</v>
      </c>
      <c r="L59" s="8">
        <f t="shared" si="5"/>
        <v>275745.20725729689</v>
      </c>
      <c r="M59" s="8">
        <v>108165.6</v>
      </c>
      <c r="N59" s="8">
        <f t="shared" si="8"/>
        <v>6927727.1317228302</v>
      </c>
      <c r="O59" s="18">
        <f t="shared" si="11"/>
        <v>-71246.233655988239</v>
      </c>
      <c r="P59" s="28">
        <f t="shared" si="6"/>
        <v>-0.65294029891114258</v>
      </c>
      <c r="Q59" s="10">
        <f t="shared" si="9"/>
        <v>519</v>
      </c>
      <c r="R59" s="6">
        <v>555</v>
      </c>
      <c r="S59" s="6">
        <f t="shared" si="10"/>
        <v>-36</v>
      </c>
    </row>
    <row r="60" spans="1:19" x14ac:dyDescent="0.3">
      <c r="A60" s="23">
        <v>271</v>
      </c>
      <c r="B60" s="24" t="s">
        <v>60</v>
      </c>
      <c r="C60" s="20">
        <v>6</v>
      </c>
      <c r="D60" s="21">
        <v>452</v>
      </c>
      <c r="E60" s="22">
        <v>0.30476792486906268</v>
      </c>
      <c r="F60" s="22">
        <f>VLOOKUP(A60,[6]DCPS!$C$2:$AO$117,39,FALSE)</f>
        <v>0.67</v>
      </c>
      <c r="G60" s="21">
        <v>4</v>
      </c>
      <c r="H60" s="8">
        <v>6446477.8657221021</v>
      </c>
      <c r="I60" s="7">
        <v>6007484.4985292349</v>
      </c>
      <c r="J60" s="18">
        <f t="shared" si="0"/>
        <v>438993.36719286721</v>
      </c>
      <c r="K60" s="8">
        <v>6182430.8377771974</v>
      </c>
      <c r="L60" s="8">
        <f t="shared" si="5"/>
        <v>264047.02794490475</v>
      </c>
      <c r="M60" s="8">
        <v>54082.8</v>
      </c>
      <c r="N60" s="8">
        <f t="shared" si="8"/>
        <v>6128348.0377771975</v>
      </c>
      <c r="O60" s="18">
        <f t="shared" si="11"/>
        <v>120863.53924796265</v>
      </c>
      <c r="P60" s="28">
        <f t="shared" si="6"/>
        <v>1.1076610144063441</v>
      </c>
      <c r="Q60" s="10">
        <f t="shared" si="9"/>
        <v>452</v>
      </c>
      <c r="R60" s="6">
        <v>421</v>
      </c>
      <c r="S60" s="6">
        <f t="shared" si="10"/>
        <v>31</v>
      </c>
    </row>
    <row r="61" spans="1:19" x14ac:dyDescent="0.3">
      <c r="A61" s="23">
        <v>884</v>
      </c>
      <c r="B61" s="24" t="s">
        <v>61</v>
      </c>
      <c r="C61" s="20">
        <v>5</v>
      </c>
      <c r="D61" s="21">
        <v>269</v>
      </c>
      <c r="E61" s="22">
        <v>0</v>
      </c>
      <c r="F61" s="22">
        <f>VLOOKUP(A61,[6]DCPS!$C$2:$AO$117,39,FALSE)</f>
        <v>0.98999999999999988</v>
      </c>
      <c r="G61" s="21">
        <v>2</v>
      </c>
      <c r="H61" s="8">
        <v>4129722.8373929444</v>
      </c>
      <c r="I61" s="7">
        <v>3654062.6682904875</v>
      </c>
      <c r="J61" s="18">
        <f t="shared" si="0"/>
        <v>475660.16910245689</v>
      </c>
      <c r="K61" s="8">
        <v>3847641.3980349968</v>
      </c>
      <c r="L61" s="8">
        <f t="shared" si="5"/>
        <v>282081.43935794756</v>
      </c>
      <c r="M61" s="8">
        <v>311349.09999999998</v>
      </c>
      <c r="N61" s="8">
        <f t="shared" si="8"/>
        <v>3536292.2980349967</v>
      </c>
      <c r="O61" s="18">
        <f t="shared" si="11"/>
        <v>-117770.37025549076</v>
      </c>
      <c r="P61" s="28">
        <f t="shared" si="6"/>
        <v>-1.0793134852403934</v>
      </c>
      <c r="Q61" s="10">
        <f t="shared" si="9"/>
        <v>269</v>
      </c>
      <c r="R61" s="6">
        <v>273</v>
      </c>
      <c r="S61" s="6">
        <f t="shared" si="10"/>
        <v>-4</v>
      </c>
    </row>
    <row r="62" spans="1:19" x14ac:dyDescent="0.3">
      <c r="A62" s="23">
        <v>420</v>
      </c>
      <c r="B62" s="24" t="s">
        <v>62</v>
      </c>
      <c r="C62" s="20">
        <v>4</v>
      </c>
      <c r="D62" s="21">
        <v>513</v>
      </c>
      <c r="E62" s="22">
        <v>0.6979381160255882</v>
      </c>
      <c r="F62" s="22">
        <f>VLOOKUP(A62,[6]DCPS!$C$2:$AO$117,39,FALSE)</f>
        <v>1</v>
      </c>
      <c r="G62" s="21">
        <v>3</v>
      </c>
      <c r="H62" s="8">
        <v>7597364.103349315</v>
      </c>
      <c r="I62" s="7">
        <v>4746728.7520803837</v>
      </c>
      <c r="J62" s="18">
        <f t="shared" si="0"/>
        <v>2850635.3512689313</v>
      </c>
      <c r="K62" s="8">
        <v>7308135.9079250405</v>
      </c>
      <c r="L62" s="8">
        <f t="shared" si="5"/>
        <v>289228.19542427454</v>
      </c>
      <c r="M62" s="8">
        <v>362651.6</v>
      </c>
      <c r="N62" s="8">
        <f t="shared" si="8"/>
        <v>6945484.3079250408</v>
      </c>
      <c r="O62" s="18">
        <f t="shared" si="11"/>
        <v>2198755.5558446571</v>
      </c>
      <c r="P62" s="28">
        <f t="shared" si="6"/>
        <v>20.150624618247161</v>
      </c>
      <c r="Q62" s="10">
        <f t="shared" si="9"/>
        <v>513</v>
      </c>
      <c r="R62" s="6">
        <v>344</v>
      </c>
      <c r="S62" s="6">
        <f t="shared" si="10"/>
        <v>169</v>
      </c>
    </row>
    <row r="63" spans="1:19" x14ac:dyDescent="0.3">
      <c r="A63" s="23">
        <v>308</v>
      </c>
      <c r="B63" s="24" t="s">
        <v>118</v>
      </c>
      <c r="C63" s="20">
        <v>8</v>
      </c>
      <c r="D63" s="21">
        <v>239</v>
      </c>
      <c r="E63" s="22">
        <v>0.90179387293800806</v>
      </c>
      <c r="F63" s="22">
        <f>VLOOKUP(A63,[6]DCPS!$C$2:$AO$117,39,FALSE)</f>
        <v>0.99</v>
      </c>
      <c r="G63" s="21">
        <v>3</v>
      </c>
      <c r="H63" s="8">
        <v>3774573.9221129436</v>
      </c>
      <c r="I63" s="7">
        <v>3814765.7524650884</v>
      </c>
      <c r="J63" s="18">
        <f t="shared" si="0"/>
        <v>-40191.830352144782</v>
      </c>
      <c r="K63" s="8">
        <v>3626570.3923954968</v>
      </c>
      <c r="L63" s="8">
        <f t="shared" si="5"/>
        <v>148003.52971744677</v>
      </c>
      <c r="M63" s="8">
        <v>54082.8</v>
      </c>
      <c r="N63" s="8">
        <f t="shared" si="8"/>
        <v>3572487.592395497</v>
      </c>
      <c r="O63" s="18">
        <f t="shared" si="11"/>
        <v>-242278.16006959137</v>
      </c>
      <c r="P63" s="28">
        <f t="shared" si="6"/>
        <v>-2.2203724483081433</v>
      </c>
      <c r="Q63" s="10">
        <f t="shared" si="9"/>
        <v>239</v>
      </c>
      <c r="R63" s="6">
        <v>261</v>
      </c>
      <c r="S63" s="6">
        <f t="shared" si="10"/>
        <v>-22</v>
      </c>
    </row>
    <row r="64" spans="1:19" x14ac:dyDescent="0.3">
      <c r="A64" s="23">
        <v>273</v>
      </c>
      <c r="B64" s="24" t="s">
        <v>63</v>
      </c>
      <c r="C64" s="20">
        <v>3</v>
      </c>
      <c r="D64" s="21">
        <v>407</v>
      </c>
      <c r="E64" s="22">
        <v>3.2160516031483774E-2</v>
      </c>
      <c r="F64" s="22">
        <f>VLOOKUP(A64,[6]DCPS!$C$2:$AO$117,39,FALSE)</f>
        <v>0.33999999999999997</v>
      </c>
      <c r="G64" s="21">
        <v>5</v>
      </c>
      <c r="H64" s="8">
        <v>4581949.9225065615</v>
      </c>
      <c r="I64" s="7">
        <v>4284069.0337464493</v>
      </c>
      <c r="J64" s="18">
        <f t="shared" si="0"/>
        <v>297880.88876011223</v>
      </c>
      <c r="K64" s="8">
        <v>4543412.5258621881</v>
      </c>
      <c r="L64" s="8">
        <f t="shared" si="5"/>
        <v>38537.396644373424</v>
      </c>
      <c r="M64" s="8">
        <v>54082.8</v>
      </c>
      <c r="N64" s="8">
        <f t="shared" si="8"/>
        <v>4489329.7258621883</v>
      </c>
      <c r="O64" s="18">
        <f t="shared" si="11"/>
        <v>205260.69211573899</v>
      </c>
      <c r="P64" s="28">
        <f t="shared" si="6"/>
        <v>1.8811236859465064</v>
      </c>
      <c r="Q64" s="10">
        <f t="shared" si="9"/>
        <v>407</v>
      </c>
      <c r="R64" s="6">
        <v>419</v>
      </c>
      <c r="S64" s="6">
        <f t="shared" si="10"/>
        <v>-12</v>
      </c>
    </row>
    <row r="65" spans="1:19" x14ac:dyDescent="0.3">
      <c r="A65" s="23">
        <v>284</v>
      </c>
      <c r="B65" s="24" t="s">
        <v>64</v>
      </c>
      <c r="C65" s="20">
        <v>1</v>
      </c>
      <c r="D65" s="21">
        <v>453</v>
      </c>
      <c r="E65" s="22">
        <v>0.3683236929611311</v>
      </c>
      <c r="F65" s="22">
        <f>VLOOKUP(A65,[6]DCPS!$C$2:$AO$117,39,FALSE)</f>
        <v>0.86999999999999988</v>
      </c>
      <c r="G65" s="21">
        <v>5</v>
      </c>
      <c r="H65" s="8">
        <v>7813251.5121036684</v>
      </c>
      <c r="I65" s="7">
        <v>7185585.1834990876</v>
      </c>
      <c r="J65" s="18">
        <f t="shared" si="0"/>
        <v>627666.32860458083</v>
      </c>
      <c r="K65" s="8">
        <v>7503559.7013220293</v>
      </c>
      <c r="L65" s="8">
        <f t="shared" si="5"/>
        <v>309691.81078163907</v>
      </c>
      <c r="M65" s="8">
        <v>108165.6</v>
      </c>
      <c r="N65" s="8">
        <f t="shared" si="8"/>
        <v>7395394.1013220297</v>
      </c>
      <c r="O65" s="18">
        <f t="shared" si="11"/>
        <v>209808.91782294214</v>
      </c>
      <c r="P65" s="28">
        <f t="shared" si="6"/>
        <v>1.9228061679583393</v>
      </c>
      <c r="Q65" s="10">
        <f t="shared" si="9"/>
        <v>453</v>
      </c>
      <c r="R65" s="6">
        <v>436</v>
      </c>
      <c r="S65" s="6">
        <f t="shared" si="10"/>
        <v>17</v>
      </c>
    </row>
    <row r="66" spans="1:19" x14ac:dyDescent="0.3">
      <c r="A66" s="23">
        <v>274</v>
      </c>
      <c r="B66" s="24" t="s">
        <v>65</v>
      </c>
      <c r="C66" s="20">
        <v>6</v>
      </c>
      <c r="D66" s="21">
        <v>413</v>
      </c>
      <c r="E66" s="22">
        <v>0.15432363401423801</v>
      </c>
      <c r="F66" s="22">
        <f>VLOOKUP(A66,[6]DCPS!$C$2:$AO$117,39,FALSE)</f>
        <v>0.39000000000000007</v>
      </c>
      <c r="G66" s="21">
        <v>5</v>
      </c>
      <c r="H66" s="8">
        <v>4804490.0709449854</v>
      </c>
      <c r="I66" s="7">
        <v>4487323.7258019708</v>
      </c>
      <c r="J66" s="18">
        <f t="shared" ref="J66:J119" si="12">H66-I66</f>
        <v>317166.34514301457</v>
      </c>
      <c r="K66" s="8">
        <v>4604429.2964984933</v>
      </c>
      <c r="L66" s="8">
        <f t="shared" si="5"/>
        <v>200060.77444649208</v>
      </c>
      <c r="M66" s="8">
        <v>54082.8</v>
      </c>
      <c r="N66" s="8">
        <f t="shared" ref="N66:N97" si="13">H66-L66-M66</f>
        <v>4550346.4964984935</v>
      </c>
      <c r="O66" s="18">
        <f t="shared" si="11"/>
        <v>63022.770696522668</v>
      </c>
      <c r="P66" s="28">
        <f t="shared" si="6"/>
        <v>0.57757588893033718</v>
      </c>
      <c r="Q66" s="10">
        <f t="shared" ref="Q66:Q97" si="14">D66</f>
        <v>413</v>
      </c>
      <c r="R66" s="6">
        <v>422</v>
      </c>
      <c r="S66" s="6">
        <f t="shared" ref="S66:S97" si="15">D66-R66</f>
        <v>-9</v>
      </c>
    </row>
    <row r="67" spans="1:19" x14ac:dyDescent="0.3">
      <c r="A67" s="23">
        <v>435</v>
      </c>
      <c r="B67" s="24" t="s">
        <v>66</v>
      </c>
      <c r="C67" s="20">
        <v>5</v>
      </c>
      <c r="D67" s="21">
        <v>227</v>
      </c>
      <c r="E67" s="22">
        <v>0.62848087388123675</v>
      </c>
      <c r="F67" s="22">
        <f>VLOOKUP(A67,[6]DCPS!$C$2:$AO$117,39,FALSE)</f>
        <v>1.0000000000000002</v>
      </c>
      <c r="G67" s="21">
        <v>2</v>
      </c>
      <c r="H67" s="8">
        <v>4191414.6972875232</v>
      </c>
      <c r="I67" s="7">
        <v>4053555.2130406052</v>
      </c>
      <c r="J67" s="18">
        <f t="shared" si="12"/>
        <v>137859.484246918</v>
      </c>
      <c r="K67" s="8">
        <v>4035924.8640480433</v>
      </c>
      <c r="L67" s="8">
        <f t="shared" ref="L67:L118" si="16">H67-K67</f>
        <v>155489.83323947992</v>
      </c>
      <c r="M67" s="8">
        <v>227444.6</v>
      </c>
      <c r="N67" s="8">
        <f t="shared" si="13"/>
        <v>3808480.2640480432</v>
      </c>
      <c r="O67" s="18">
        <f t="shared" si="11"/>
        <v>-245074.94899256201</v>
      </c>
      <c r="P67" s="28">
        <f t="shared" ref="P67:P118" si="17">O67/109116</f>
        <v>-2.2460037848946262</v>
      </c>
      <c r="Q67" s="10">
        <f t="shared" si="14"/>
        <v>227</v>
      </c>
      <c r="R67" s="6">
        <v>242</v>
      </c>
      <c r="S67" s="6">
        <f t="shared" si="15"/>
        <v>-15</v>
      </c>
    </row>
    <row r="68" spans="1:19" x14ac:dyDescent="0.3">
      <c r="A68" s="23">
        <v>458</v>
      </c>
      <c r="B68" s="24" t="s">
        <v>67</v>
      </c>
      <c r="C68" s="20">
        <v>5</v>
      </c>
      <c r="D68" s="21">
        <v>670</v>
      </c>
      <c r="E68" s="22">
        <v>0.401901291663747</v>
      </c>
      <c r="F68" s="22">
        <f>VLOOKUP(A68,[6]DCPS!$C$2:$AO$117,39,FALSE)</f>
        <v>0.98</v>
      </c>
      <c r="G68" s="21">
        <v>5</v>
      </c>
      <c r="H68" s="8">
        <v>8870487.9545788504</v>
      </c>
      <c r="I68" s="7">
        <v>8019004.9849876286</v>
      </c>
      <c r="J68" s="18">
        <f t="shared" si="12"/>
        <v>851482.96959122177</v>
      </c>
      <c r="K68" s="8">
        <v>8686167.4676566143</v>
      </c>
      <c r="L68" s="8">
        <f t="shared" si="16"/>
        <v>184320.48692223616</v>
      </c>
      <c r="M68" s="8">
        <v>430255.1</v>
      </c>
      <c r="N68" s="8">
        <f t="shared" si="13"/>
        <v>8255912.3676566146</v>
      </c>
      <c r="O68" s="18">
        <f t="shared" si="11"/>
        <v>236907.38266898599</v>
      </c>
      <c r="P68" s="28">
        <f t="shared" si="17"/>
        <v>2.1711516429211661</v>
      </c>
      <c r="Q68" s="10">
        <f t="shared" si="14"/>
        <v>670</v>
      </c>
      <c r="R68" s="6">
        <v>644</v>
      </c>
      <c r="S68" s="6">
        <f t="shared" si="15"/>
        <v>26</v>
      </c>
    </row>
    <row r="69" spans="1:19" x14ac:dyDescent="0.3">
      <c r="A69" s="23">
        <v>280</v>
      </c>
      <c r="B69" s="24" t="s">
        <v>68</v>
      </c>
      <c r="C69" s="20">
        <v>6</v>
      </c>
      <c r="D69" s="21">
        <v>372</v>
      </c>
      <c r="E69" s="22">
        <v>0.72203877741088829</v>
      </c>
      <c r="F69" s="22">
        <f>VLOOKUP(A69,[6]DCPS!$C$2:$AO$117,39,FALSE)</f>
        <v>0.8899999999999999</v>
      </c>
      <c r="G69" s="21">
        <v>3</v>
      </c>
      <c r="H69" s="8">
        <v>6153481.3546245676</v>
      </c>
      <c r="I69" s="7">
        <v>5596687.9680566853</v>
      </c>
      <c r="J69" s="18">
        <f t="shared" si="12"/>
        <v>556793.38656788226</v>
      </c>
      <c r="K69" s="8">
        <v>5901834.114143962</v>
      </c>
      <c r="L69" s="8">
        <f t="shared" si="16"/>
        <v>251647.24048060551</v>
      </c>
      <c r="M69" s="8">
        <v>54082.8</v>
      </c>
      <c r="N69" s="8">
        <f t="shared" si="13"/>
        <v>5847751.3141439622</v>
      </c>
      <c r="O69" s="18">
        <f t="shared" si="11"/>
        <v>251063.34608727694</v>
      </c>
      <c r="P69" s="28">
        <f t="shared" si="17"/>
        <v>2.3008848022955104</v>
      </c>
      <c r="Q69" s="10">
        <f t="shared" si="14"/>
        <v>372</v>
      </c>
      <c r="R69" s="6">
        <v>353</v>
      </c>
      <c r="S69" s="6">
        <f t="shared" si="15"/>
        <v>19</v>
      </c>
    </row>
    <row r="70" spans="1:19" x14ac:dyDescent="0.3">
      <c r="A70" s="23">
        <v>285</v>
      </c>
      <c r="B70" s="24" t="s">
        <v>69</v>
      </c>
      <c r="C70" s="20">
        <v>8</v>
      </c>
      <c r="D70" s="21">
        <v>311</v>
      </c>
      <c r="E70" s="22">
        <v>0.90042154494684545</v>
      </c>
      <c r="F70" s="22">
        <f>VLOOKUP(A70,[6]DCPS!$C$2:$AO$117,39,FALSE)</f>
        <v>1</v>
      </c>
      <c r="G70" s="21">
        <v>1</v>
      </c>
      <c r="H70" s="8">
        <v>5021957.5993053839</v>
      </c>
      <c r="I70" s="7">
        <v>5259653.0103897471</v>
      </c>
      <c r="J70" s="18">
        <f t="shared" si="12"/>
        <v>-237695.41108436324</v>
      </c>
      <c r="K70" s="8">
        <v>4835998.119414987</v>
      </c>
      <c r="L70" s="8">
        <f t="shared" si="16"/>
        <v>185959.47989039682</v>
      </c>
      <c r="M70" s="8">
        <v>54082.8</v>
      </c>
      <c r="N70" s="8">
        <f t="shared" si="13"/>
        <v>4781915.3194149872</v>
      </c>
      <c r="O70" s="18">
        <f t="shared" si="11"/>
        <v>-477737.69097475987</v>
      </c>
      <c r="P70" s="28">
        <f t="shared" si="17"/>
        <v>-4.3782551685798587</v>
      </c>
      <c r="Q70" s="10">
        <f t="shared" si="14"/>
        <v>311</v>
      </c>
      <c r="R70" s="6">
        <v>403</v>
      </c>
      <c r="S70" s="6">
        <f t="shared" si="15"/>
        <v>-92</v>
      </c>
    </row>
    <row r="71" spans="1:19" x14ac:dyDescent="0.3">
      <c r="A71" s="23">
        <v>287</v>
      </c>
      <c r="B71" s="24" t="s">
        <v>70</v>
      </c>
      <c r="C71" s="20">
        <v>3</v>
      </c>
      <c r="D71" s="21">
        <v>614</v>
      </c>
      <c r="E71" s="22">
        <v>5.3389657980456029E-2</v>
      </c>
      <c r="F71" s="22">
        <f>VLOOKUP(A71,[6]DCPS!$C$2:$AO$117,39,FALSE)</f>
        <v>0.43000000000000005</v>
      </c>
      <c r="G71" s="21">
        <v>4</v>
      </c>
      <c r="H71" s="8">
        <v>6416273.0551800439</v>
      </c>
      <c r="I71" s="7">
        <v>6209544.8226784999</v>
      </c>
      <c r="J71" s="18">
        <f t="shared" si="12"/>
        <v>206728.23250154406</v>
      </c>
      <c r="K71" s="8">
        <v>6146906.6269907728</v>
      </c>
      <c r="L71" s="8">
        <f t="shared" si="16"/>
        <v>269366.42818927113</v>
      </c>
      <c r="M71" s="8">
        <v>108165.6</v>
      </c>
      <c r="N71" s="8">
        <f t="shared" si="13"/>
        <v>6038741.0269907732</v>
      </c>
      <c r="O71" s="18">
        <f t="shared" si="11"/>
        <v>-170803.7956877267</v>
      </c>
      <c r="P71" s="28">
        <f t="shared" si="17"/>
        <v>-1.5653414319414816</v>
      </c>
      <c r="Q71" s="10">
        <f t="shared" si="14"/>
        <v>614</v>
      </c>
      <c r="R71" s="6">
        <v>620</v>
      </c>
      <c r="S71" s="6">
        <f t="shared" si="15"/>
        <v>-6</v>
      </c>
    </row>
    <row r="72" spans="1:19" x14ac:dyDescent="0.3">
      <c r="A72" s="23">
        <v>288</v>
      </c>
      <c r="B72" s="24" t="s">
        <v>71</v>
      </c>
      <c r="C72" s="20">
        <v>7</v>
      </c>
      <c r="D72" s="21">
        <v>354</v>
      </c>
      <c r="E72" s="22">
        <v>0.79595290037478328</v>
      </c>
      <c r="F72" s="22">
        <f>VLOOKUP(A72,[6]DCPS!$C$2:$AO$117,39,FALSE)</f>
        <v>1</v>
      </c>
      <c r="G72" s="21">
        <v>3</v>
      </c>
      <c r="H72" s="8">
        <v>5136865.4378193729</v>
      </c>
      <c r="I72" s="7">
        <v>5254389.1559984274</v>
      </c>
      <c r="J72" s="18">
        <f t="shared" si="12"/>
        <v>-117523.71817905456</v>
      </c>
      <c r="K72" s="8">
        <v>4937670.8265573597</v>
      </c>
      <c r="L72" s="8">
        <f t="shared" si="16"/>
        <v>199194.6112620132</v>
      </c>
      <c r="M72" s="8">
        <v>54082.8</v>
      </c>
      <c r="N72" s="8">
        <f t="shared" si="13"/>
        <v>4883588.0265573598</v>
      </c>
      <c r="O72" s="18">
        <f t="shared" si="11"/>
        <v>-370801.12944106758</v>
      </c>
      <c r="P72" s="28">
        <f t="shared" si="17"/>
        <v>-3.3982287605948494</v>
      </c>
      <c r="Q72" s="10">
        <f t="shared" si="14"/>
        <v>354</v>
      </c>
      <c r="R72" s="6">
        <v>387</v>
      </c>
      <c r="S72" s="6">
        <f t="shared" si="15"/>
        <v>-33</v>
      </c>
    </row>
    <row r="73" spans="1:19" x14ac:dyDescent="0.3">
      <c r="A73" s="23">
        <v>993</v>
      </c>
      <c r="B73" s="24" t="s">
        <v>72</v>
      </c>
      <c r="C73" s="20">
        <v>4</v>
      </c>
      <c r="D73" s="21">
        <v>150</v>
      </c>
      <c r="E73" s="22">
        <v>0.52666666666666662</v>
      </c>
      <c r="F73" s="21" t="s">
        <v>12</v>
      </c>
      <c r="G73" s="21" t="s">
        <v>12</v>
      </c>
      <c r="H73" s="8">
        <v>4137625.2235254697</v>
      </c>
      <c r="I73" s="7">
        <v>0</v>
      </c>
      <c r="J73" s="18">
        <f t="shared" si="12"/>
        <v>4137625.2235254697</v>
      </c>
      <c r="K73" s="8">
        <v>3989684.5689951079</v>
      </c>
      <c r="L73" s="8">
        <f t="shared" si="16"/>
        <v>147940.65453036176</v>
      </c>
      <c r="M73" s="8">
        <v>227444.6</v>
      </c>
      <c r="N73" s="8">
        <f t="shared" si="13"/>
        <v>3762239.9689951078</v>
      </c>
      <c r="O73" s="18" t="s">
        <v>12</v>
      </c>
      <c r="P73" s="28" t="e">
        <f t="shared" si="17"/>
        <v>#VALUE!</v>
      </c>
      <c r="Q73" s="10">
        <f t="shared" si="14"/>
        <v>150</v>
      </c>
      <c r="R73" s="6">
        <v>0</v>
      </c>
      <c r="S73" s="6">
        <f t="shared" si="15"/>
        <v>150</v>
      </c>
    </row>
    <row r="74" spans="1:19" x14ac:dyDescent="0.3">
      <c r="A74" s="23">
        <v>290</v>
      </c>
      <c r="B74" s="24" t="s">
        <v>73</v>
      </c>
      <c r="C74" s="20">
        <v>5</v>
      </c>
      <c r="D74" s="21">
        <v>227</v>
      </c>
      <c r="E74" s="22">
        <v>0.7326749088153095</v>
      </c>
      <c r="F74" s="22">
        <f>VLOOKUP(A74,[6]DCPS!$C$2:$AO$117,39,FALSE)</f>
        <v>1</v>
      </c>
      <c r="G74" s="21">
        <v>2</v>
      </c>
      <c r="H74" s="8">
        <v>3992755.1266196598</v>
      </c>
      <c r="I74" s="7">
        <v>3672017.4337908775</v>
      </c>
      <c r="J74" s="18">
        <f t="shared" si="12"/>
        <v>320737.69282878237</v>
      </c>
      <c r="K74" s="8">
        <v>3834955.7359080939</v>
      </c>
      <c r="L74" s="8">
        <f t="shared" si="16"/>
        <v>157799.39071156597</v>
      </c>
      <c r="M74" s="8">
        <v>54082.8</v>
      </c>
      <c r="N74" s="8">
        <f t="shared" si="13"/>
        <v>3780872.935908094</v>
      </c>
      <c r="O74" s="18">
        <f t="shared" ref="O74:O119" si="18">N74-I74</f>
        <v>108855.50211721659</v>
      </c>
      <c r="P74" s="28">
        <f t="shared" si="17"/>
        <v>0.99761265183123082</v>
      </c>
      <c r="Q74" s="10">
        <f t="shared" si="14"/>
        <v>227</v>
      </c>
      <c r="R74" s="6">
        <v>215</v>
      </c>
      <c r="S74" s="6">
        <f t="shared" si="15"/>
        <v>12</v>
      </c>
    </row>
    <row r="75" spans="1:19" x14ac:dyDescent="0.3">
      <c r="A75" s="23">
        <v>291</v>
      </c>
      <c r="B75" s="24" t="s">
        <v>74</v>
      </c>
      <c r="C75" s="20">
        <v>8</v>
      </c>
      <c r="D75" s="21">
        <v>440</v>
      </c>
      <c r="E75" s="22">
        <v>0.79768948391276173</v>
      </c>
      <c r="F75" s="22">
        <f>VLOOKUP(A75,[6]DCPS!$C$2:$AO$117,39,FALSE)</f>
        <v>1</v>
      </c>
      <c r="G75" s="21">
        <v>2</v>
      </c>
      <c r="H75" s="8">
        <v>5788932.5274389545</v>
      </c>
      <c r="I75" s="7">
        <v>5335274.0899034953</v>
      </c>
      <c r="J75" s="18">
        <f t="shared" si="12"/>
        <v>453658.43753545918</v>
      </c>
      <c r="K75" s="8">
        <v>5565956.836104244</v>
      </c>
      <c r="L75" s="8">
        <f t="shared" si="16"/>
        <v>222975.69133471046</v>
      </c>
      <c r="M75" s="8">
        <v>108165.6</v>
      </c>
      <c r="N75" s="8">
        <f t="shared" si="13"/>
        <v>5457791.2361042444</v>
      </c>
      <c r="O75" s="18">
        <f t="shared" si="18"/>
        <v>122517.14620074909</v>
      </c>
      <c r="P75" s="28">
        <f t="shared" si="17"/>
        <v>1.1228155925872383</v>
      </c>
      <c r="Q75" s="10">
        <f t="shared" si="14"/>
        <v>440</v>
      </c>
      <c r="R75" s="6">
        <v>411</v>
      </c>
      <c r="S75" s="6">
        <f t="shared" si="15"/>
        <v>29</v>
      </c>
    </row>
    <row r="76" spans="1:19" x14ac:dyDescent="0.3">
      <c r="A76" s="23">
        <v>292</v>
      </c>
      <c r="B76" s="24" t="s">
        <v>119</v>
      </c>
      <c r="C76" s="20">
        <v>3</v>
      </c>
      <c r="D76" s="21">
        <v>712</v>
      </c>
      <c r="E76" s="22">
        <v>0.11674040745049943</v>
      </c>
      <c r="F76" s="22">
        <f>VLOOKUP(A76,[6]DCPS!$C$2:$AO$117,39,FALSE)</f>
        <v>0.69</v>
      </c>
      <c r="G76" s="21">
        <v>5</v>
      </c>
      <c r="H76" s="8">
        <v>9715805.1299816146</v>
      </c>
      <c r="I76" s="7">
        <v>9117880.2537681237</v>
      </c>
      <c r="J76" s="18">
        <f t="shared" si="12"/>
        <v>597924.87621349096</v>
      </c>
      <c r="K76" s="8">
        <v>9344249.1697872318</v>
      </c>
      <c r="L76" s="8">
        <f t="shared" si="16"/>
        <v>371555.96019438282</v>
      </c>
      <c r="M76" s="8">
        <v>189289.8</v>
      </c>
      <c r="N76" s="8">
        <f t="shared" si="13"/>
        <v>9154959.3697872311</v>
      </c>
      <c r="O76" s="18">
        <f t="shared" si="18"/>
        <v>37079.116019107401</v>
      </c>
      <c r="P76" s="28">
        <f t="shared" si="17"/>
        <v>0.33981373968169104</v>
      </c>
      <c r="Q76" s="10">
        <f t="shared" si="14"/>
        <v>712</v>
      </c>
      <c r="R76" s="6">
        <v>696</v>
      </c>
      <c r="S76" s="6">
        <f t="shared" si="15"/>
        <v>16</v>
      </c>
    </row>
    <row r="77" spans="1:19" x14ac:dyDescent="0.3">
      <c r="A77" s="23">
        <v>294</v>
      </c>
      <c r="B77" s="24" t="s">
        <v>75</v>
      </c>
      <c r="C77" s="20">
        <v>8</v>
      </c>
      <c r="D77" s="21">
        <v>384</v>
      </c>
      <c r="E77" s="22">
        <v>0.89322916666666663</v>
      </c>
      <c r="F77" s="22">
        <f>VLOOKUP(A77,[6]DCPS!$C$2:$AO$117,39,FALSE)</f>
        <v>1</v>
      </c>
      <c r="G77" s="21">
        <v>1</v>
      </c>
      <c r="H77" s="8">
        <v>6244021.7818026524</v>
      </c>
      <c r="I77" s="7">
        <v>5890998.9180322159</v>
      </c>
      <c r="J77" s="18">
        <f t="shared" si="12"/>
        <v>353022.8637704365</v>
      </c>
      <c r="K77" s="8">
        <v>5993808.5365672875</v>
      </c>
      <c r="L77" s="8">
        <f t="shared" si="16"/>
        <v>250213.24523536488</v>
      </c>
      <c r="M77" s="8">
        <v>54082.8</v>
      </c>
      <c r="N77" s="8">
        <f t="shared" si="13"/>
        <v>5939725.7365672877</v>
      </c>
      <c r="O77" s="18">
        <f t="shared" si="18"/>
        <v>48726.818535071798</v>
      </c>
      <c r="P77" s="28">
        <f t="shared" si="17"/>
        <v>0.44655979448542649</v>
      </c>
      <c r="Q77" s="10">
        <f t="shared" si="14"/>
        <v>384</v>
      </c>
      <c r="R77" s="6">
        <v>363</v>
      </c>
      <c r="S77" s="6">
        <f t="shared" si="15"/>
        <v>21</v>
      </c>
    </row>
    <row r="78" spans="1:19" x14ac:dyDescent="0.3">
      <c r="A78" s="23">
        <v>295</v>
      </c>
      <c r="B78" s="24" t="s">
        <v>76</v>
      </c>
      <c r="C78" s="20">
        <v>6</v>
      </c>
      <c r="D78" s="21">
        <v>349</v>
      </c>
      <c r="E78" s="22">
        <v>0.59190295843012486</v>
      </c>
      <c r="F78" s="22">
        <f>VLOOKUP(A78,[6]DCPS!$C$2:$AO$117,39,FALSE)</f>
        <v>0.81999999999999984</v>
      </c>
      <c r="G78" s="21">
        <v>3</v>
      </c>
      <c r="H78" s="8">
        <v>5225571.7577392627</v>
      </c>
      <c r="I78" s="7">
        <v>5219224.4346235935</v>
      </c>
      <c r="J78" s="18">
        <f t="shared" si="12"/>
        <v>6347.3231156691909</v>
      </c>
      <c r="K78" s="8">
        <v>5016100.9056089735</v>
      </c>
      <c r="L78" s="8">
        <f t="shared" si="16"/>
        <v>209470.85213028919</v>
      </c>
      <c r="M78" s="8">
        <v>54082.8</v>
      </c>
      <c r="N78" s="8">
        <f t="shared" si="13"/>
        <v>4962018.1056089737</v>
      </c>
      <c r="O78" s="18">
        <f t="shared" si="18"/>
        <v>-257206.32901461981</v>
      </c>
      <c r="P78" s="28">
        <f t="shared" si="17"/>
        <v>-2.3571825306519649</v>
      </c>
      <c r="Q78" s="10">
        <f t="shared" si="14"/>
        <v>349</v>
      </c>
      <c r="R78" s="6">
        <v>320</v>
      </c>
      <c r="S78" s="6">
        <f t="shared" si="15"/>
        <v>29</v>
      </c>
    </row>
    <row r="79" spans="1:19" x14ac:dyDescent="0.3">
      <c r="A79" s="23">
        <v>301</v>
      </c>
      <c r="B79" s="24" t="s">
        <v>77</v>
      </c>
      <c r="C79" s="20">
        <v>6</v>
      </c>
      <c r="D79" s="21">
        <v>222</v>
      </c>
      <c r="E79" s="22">
        <v>0.13801801801801802</v>
      </c>
      <c r="F79" s="22">
        <f>VLOOKUP(A79,[6]DCPS!$C$2:$AO$117,39,FALSE)</f>
        <v>0.34999999999999992</v>
      </c>
      <c r="G79" s="21" t="s">
        <v>12</v>
      </c>
      <c r="H79" s="8">
        <v>2987183.3079037536</v>
      </c>
      <c r="I79" s="7">
        <v>2812340.6356626991</v>
      </c>
      <c r="J79" s="18">
        <f t="shared" si="12"/>
        <v>174842.67224105448</v>
      </c>
      <c r="K79" s="8">
        <v>2858087.6987993778</v>
      </c>
      <c r="L79" s="8">
        <f t="shared" si="16"/>
        <v>129095.60910437582</v>
      </c>
      <c r="M79" s="8">
        <v>54082.8</v>
      </c>
      <c r="N79" s="8">
        <f t="shared" si="13"/>
        <v>2804004.898799378</v>
      </c>
      <c r="O79" s="18">
        <f t="shared" si="18"/>
        <v>-8335.736863321159</v>
      </c>
      <c r="P79" s="28">
        <f t="shared" si="17"/>
        <v>-7.6393350776432042E-2</v>
      </c>
      <c r="Q79" s="10">
        <f t="shared" si="14"/>
        <v>222</v>
      </c>
      <c r="R79" s="6">
        <v>227</v>
      </c>
      <c r="S79" s="6">
        <f t="shared" si="15"/>
        <v>-5</v>
      </c>
    </row>
    <row r="80" spans="1:19" x14ac:dyDescent="0.3">
      <c r="A80" s="23">
        <v>478</v>
      </c>
      <c r="B80" s="24" t="s">
        <v>78</v>
      </c>
      <c r="C80" s="20">
        <v>5</v>
      </c>
      <c r="D80" s="21">
        <v>269</v>
      </c>
      <c r="E80" s="22">
        <v>0.69115193975788769</v>
      </c>
      <c r="F80" s="22">
        <f>VLOOKUP(A80,[6]DCPS!$C$2:$AO$117,39,FALSE)</f>
        <v>1</v>
      </c>
      <c r="G80" s="21">
        <v>3</v>
      </c>
      <c r="H80" s="8">
        <v>4831870.1933169635</v>
      </c>
      <c r="I80" s="7">
        <v>4496219.3332262198</v>
      </c>
      <c r="J80" s="18">
        <f t="shared" si="12"/>
        <v>335650.86009074375</v>
      </c>
      <c r="K80" s="8">
        <v>4682796.6055832738</v>
      </c>
      <c r="L80" s="8">
        <f t="shared" si="16"/>
        <v>149073.5877336897</v>
      </c>
      <c r="M80" s="8">
        <v>295048.09999999998</v>
      </c>
      <c r="N80" s="8">
        <f t="shared" si="13"/>
        <v>4387748.5055832742</v>
      </c>
      <c r="O80" s="18">
        <f t="shared" si="18"/>
        <v>-108470.82764294557</v>
      </c>
      <c r="P80" s="28">
        <f t="shared" si="17"/>
        <v>-0.9940872799859376</v>
      </c>
      <c r="Q80" s="10">
        <f t="shared" si="14"/>
        <v>269</v>
      </c>
      <c r="R80" s="6">
        <v>269</v>
      </c>
      <c r="S80" s="6">
        <f t="shared" si="15"/>
        <v>0</v>
      </c>
    </row>
    <row r="81" spans="1:19" x14ac:dyDescent="0.3">
      <c r="A81" s="23">
        <v>299</v>
      </c>
      <c r="B81" s="24" t="s">
        <v>79</v>
      </c>
      <c r="C81" s="20">
        <v>7</v>
      </c>
      <c r="D81" s="21">
        <v>300</v>
      </c>
      <c r="E81" s="22">
        <v>0.82333333333333336</v>
      </c>
      <c r="F81" s="22">
        <f>VLOOKUP(A81,[6]DCPS!$C$2:$AO$117,39,FALSE)</f>
        <v>0.99</v>
      </c>
      <c r="G81" s="21">
        <v>3</v>
      </c>
      <c r="H81" s="8">
        <v>4981851.1407739846</v>
      </c>
      <c r="I81" s="7">
        <v>5217788.0809620824</v>
      </c>
      <c r="J81" s="18">
        <f t="shared" si="12"/>
        <v>-235936.94018809777</v>
      </c>
      <c r="K81" s="8">
        <v>4790496.7704321742</v>
      </c>
      <c r="L81" s="8">
        <f t="shared" si="16"/>
        <v>191354.3703418104</v>
      </c>
      <c r="M81" s="8">
        <v>54082.8</v>
      </c>
      <c r="N81" s="8">
        <f t="shared" si="13"/>
        <v>4736413.9704321744</v>
      </c>
      <c r="O81" s="18">
        <f t="shared" si="18"/>
        <v>-481374.11052990798</v>
      </c>
      <c r="P81" s="28">
        <f t="shared" si="17"/>
        <v>-4.4115813494804428</v>
      </c>
      <c r="Q81" s="10">
        <f t="shared" si="14"/>
        <v>300</v>
      </c>
      <c r="R81" s="6">
        <v>353</v>
      </c>
      <c r="S81" s="6">
        <f t="shared" si="15"/>
        <v>-53</v>
      </c>
    </row>
    <row r="82" spans="1:19" x14ac:dyDescent="0.3">
      <c r="A82" s="23">
        <v>300</v>
      </c>
      <c r="B82" s="24" t="s">
        <v>80</v>
      </c>
      <c r="C82" s="20">
        <v>4</v>
      </c>
      <c r="D82" s="21">
        <v>520</v>
      </c>
      <c r="E82" s="22">
        <v>0.50396096440872562</v>
      </c>
      <c r="F82" s="22">
        <f>VLOOKUP(A82,[6]DCPS!$C$2:$AO$117,39,FALSE)</f>
        <v>0.94000000000000006</v>
      </c>
      <c r="G82" s="21">
        <v>3</v>
      </c>
      <c r="H82" s="8">
        <v>8188306.3772188146</v>
      </c>
      <c r="I82" s="7">
        <v>8012863.1243274771</v>
      </c>
      <c r="J82" s="18">
        <f t="shared" si="12"/>
        <v>175443.2528913375</v>
      </c>
      <c r="K82" s="8">
        <v>7874827.5614497699</v>
      </c>
      <c r="L82" s="8">
        <f t="shared" si="16"/>
        <v>313478.81576904468</v>
      </c>
      <c r="M82" s="8">
        <v>108165.6</v>
      </c>
      <c r="N82" s="8">
        <f t="shared" si="13"/>
        <v>7766661.9614497703</v>
      </c>
      <c r="O82" s="18">
        <f t="shared" si="18"/>
        <v>-246201.16287770681</v>
      </c>
      <c r="P82" s="28">
        <f t="shared" si="17"/>
        <v>-2.2563250382868398</v>
      </c>
      <c r="Q82" s="10">
        <f t="shared" si="14"/>
        <v>520</v>
      </c>
      <c r="R82" s="6">
        <v>544</v>
      </c>
      <c r="S82" s="6">
        <f t="shared" si="15"/>
        <v>-24</v>
      </c>
    </row>
    <row r="83" spans="1:19" x14ac:dyDescent="0.3">
      <c r="A83" s="23">
        <v>316</v>
      </c>
      <c r="B83" s="24" t="s">
        <v>81</v>
      </c>
      <c r="C83" s="20">
        <v>7</v>
      </c>
      <c r="D83" s="21">
        <v>339</v>
      </c>
      <c r="E83" s="22">
        <v>0.63570611556885703</v>
      </c>
      <c r="F83" s="22">
        <f>VLOOKUP(A83,[6]DCPS!$C$2:$AO$117,39,FALSE)</f>
        <v>0.99</v>
      </c>
      <c r="G83" s="21">
        <v>2</v>
      </c>
      <c r="H83" s="8">
        <v>4281356.4712017868</v>
      </c>
      <c r="I83" s="7">
        <v>4462143.1224761521</v>
      </c>
      <c r="J83" s="18">
        <f t="shared" si="12"/>
        <v>-180786.65127436537</v>
      </c>
      <c r="K83" s="8">
        <v>4113244.0614186637</v>
      </c>
      <c r="L83" s="8">
        <f t="shared" si="16"/>
        <v>168112.40978312306</v>
      </c>
      <c r="M83" s="8">
        <v>57070.8</v>
      </c>
      <c r="N83" s="8">
        <f t="shared" si="13"/>
        <v>4056173.2614186639</v>
      </c>
      <c r="O83" s="18">
        <f t="shared" si="18"/>
        <v>-405969.86105748825</v>
      </c>
      <c r="P83" s="28">
        <f t="shared" si="17"/>
        <v>-3.7205346700528636</v>
      </c>
      <c r="Q83" s="10">
        <f t="shared" si="14"/>
        <v>339</v>
      </c>
      <c r="R83" s="6">
        <v>317</v>
      </c>
      <c r="S83" s="6">
        <f t="shared" si="15"/>
        <v>22</v>
      </c>
    </row>
    <row r="84" spans="1:19" x14ac:dyDescent="0.3">
      <c r="A84" s="23">
        <v>302</v>
      </c>
      <c r="B84" s="24" t="s">
        <v>82</v>
      </c>
      <c r="C84" s="20">
        <v>4</v>
      </c>
      <c r="D84" s="21">
        <v>495</v>
      </c>
      <c r="E84" s="22">
        <v>0.60426522779463954</v>
      </c>
      <c r="F84" s="22">
        <f>VLOOKUP(A84,[6]DCPS!$C$2:$AO$117,39,FALSE)</f>
        <v>0.99</v>
      </c>
      <c r="G84" s="21">
        <v>3</v>
      </c>
      <c r="H84" s="8">
        <v>8290914.2783561936</v>
      </c>
      <c r="I84" s="7">
        <v>9084065.820645703</v>
      </c>
      <c r="J84" s="18">
        <f t="shared" si="12"/>
        <v>-793151.54228950944</v>
      </c>
      <c r="K84" s="8">
        <v>7969896.8273226488</v>
      </c>
      <c r="L84" s="8">
        <f t="shared" si="16"/>
        <v>321017.45103354473</v>
      </c>
      <c r="M84" s="8">
        <v>114141.6</v>
      </c>
      <c r="N84" s="8">
        <f t="shared" si="13"/>
        <v>7855755.2273226492</v>
      </c>
      <c r="O84" s="18">
        <f t="shared" si="18"/>
        <v>-1228310.5933230538</v>
      </c>
      <c r="P84" s="28">
        <f t="shared" si="17"/>
        <v>-11.256924679451719</v>
      </c>
      <c r="Q84" s="10">
        <f t="shared" si="14"/>
        <v>495</v>
      </c>
      <c r="R84" s="6">
        <v>543</v>
      </c>
      <c r="S84" s="6">
        <f t="shared" si="15"/>
        <v>-48</v>
      </c>
    </row>
    <row r="85" spans="1:19" x14ac:dyDescent="0.3">
      <c r="A85" s="23">
        <v>304</v>
      </c>
      <c r="B85" s="24" t="s">
        <v>83</v>
      </c>
      <c r="C85" s="20">
        <v>7</v>
      </c>
      <c r="D85" s="21">
        <v>132</v>
      </c>
      <c r="E85" s="22">
        <v>0.51981351981351975</v>
      </c>
      <c r="F85" s="22">
        <f>VLOOKUP(A85,[6]DCPS!$C$2:$AO$117,39,FALSE)</f>
        <v>0.98</v>
      </c>
      <c r="G85" s="21" t="s">
        <v>12</v>
      </c>
      <c r="H85" s="8">
        <v>5604080.6975102955</v>
      </c>
      <c r="I85" s="7">
        <v>5332421.543361566</v>
      </c>
      <c r="J85" s="18">
        <f t="shared" si="12"/>
        <v>271659.15414872952</v>
      </c>
      <c r="K85" s="8">
        <v>5372169.2435676251</v>
      </c>
      <c r="L85" s="8">
        <f t="shared" si="16"/>
        <v>231911.45394267049</v>
      </c>
      <c r="M85" s="8">
        <v>108165.6</v>
      </c>
      <c r="N85" s="8">
        <f t="shared" si="13"/>
        <v>5264003.6435676254</v>
      </c>
      <c r="O85" s="18">
        <f t="shared" si="18"/>
        <v>-68417.899793940596</v>
      </c>
      <c r="P85" s="28">
        <f t="shared" si="17"/>
        <v>-0.62701986687507416</v>
      </c>
      <c r="Q85" s="10">
        <f t="shared" si="14"/>
        <v>132</v>
      </c>
      <c r="R85" s="6">
        <v>136</v>
      </c>
      <c r="S85" s="6">
        <f t="shared" si="15"/>
        <v>-4</v>
      </c>
    </row>
    <row r="86" spans="1:19" x14ac:dyDescent="0.3">
      <c r="A86" s="23">
        <v>436</v>
      </c>
      <c r="B86" s="24" t="s">
        <v>120</v>
      </c>
      <c r="C86" s="20">
        <v>7</v>
      </c>
      <c r="D86" s="21">
        <v>322</v>
      </c>
      <c r="E86" s="22">
        <v>0.91696781479390166</v>
      </c>
      <c r="F86" s="22">
        <f>VLOOKUP(A86,[6]DCPS!$C$2:$AO$117,39,FALSE)</f>
        <v>1</v>
      </c>
      <c r="G86" s="21">
        <v>2</v>
      </c>
      <c r="H86" s="8">
        <v>6550123.7099740664</v>
      </c>
      <c r="I86" s="7">
        <v>5603597.2507390715</v>
      </c>
      <c r="J86" s="18">
        <f t="shared" si="12"/>
        <v>946526.45923499484</v>
      </c>
      <c r="K86" s="8">
        <v>6312776.8584118625</v>
      </c>
      <c r="L86" s="8">
        <f t="shared" si="16"/>
        <v>237346.85156220384</v>
      </c>
      <c r="M86" s="8">
        <v>362651.6</v>
      </c>
      <c r="N86" s="8">
        <f t="shared" si="13"/>
        <v>5950125.2584118629</v>
      </c>
      <c r="O86" s="18">
        <f t="shared" si="18"/>
        <v>346528.00767279137</v>
      </c>
      <c r="P86" s="28">
        <f t="shared" si="17"/>
        <v>3.175776308449644</v>
      </c>
      <c r="Q86" s="10">
        <f t="shared" si="14"/>
        <v>322</v>
      </c>
      <c r="R86" s="6">
        <v>317</v>
      </c>
      <c r="S86" s="6">
        <f t="shared" si="15"/>
        <v>5</v>
      </c>
    </row>
    <row r="87" spans="1:19" x14ac:dyDescent="0.3">
      <c r="A87" s="23">
        <v>459</v>
      </c>
      <c r="B87" s="24" t="s">
        <v>84</v>
      </c>
      <c r="C87" s="20">
        <v>4</v>
      </c>
      <c r="D87" s="21">
        <v>681</v>
      </c>
      <c r="E87" s="22">
        <v>0.86364497612188407</v>
      </c>
      <c r="F87" s="22">
        <f>VLOOKUP(A87,[6]DCPS!$C$2:$AO$117,39,FALSE)</f>
        <v>1</v>
      </c>
      <c r="G87" s="21">
        <v>1</v>
      </c>
      <c r="H87" s="8">
        <v>12283002.886539903</v>
      </c>
      <c r="I87" s="7">
        <v>11078686.603944717</v>
      </c>
      <c r="J87" s="18">
        <f t="shared" si="12"/>
        <v>1204316.2825951856</v>
      </c>
      <c r="K87" s="8">
        <v>11830625.246418979</v>
      </c>
      <c r="L87" s="8">
        <f t="shared" si="16"/>
        <v>452377.64012092352</v>
      </c>
      <c r="M87" s="8">
        <v>657699.69999999995</v>
      </c>
      <c r="N87" s="8">
        <f t="shared" si="13"/>
        <v>11172925.54641898</v>
      </c>
      <c r="O87" s="18">
        <f t="shared" si="18"/>
        <v>94238.942474262789</v>
      </c>
      <c r="P87" s="28">
        <f t="shared" si="17"/>
        <v>0.86365833126455138</v>
      </c>
      <c r="Q87" s="10">
        <f t="shared" si="14"/>
        <v>681</v>
      </c>
      <c r="R87" s="6">
        <v>686</v>
      </c>
      <c r="S87" s="6">
        <f t="shared" si="15"/>
        <v>-5</v>
      </c>
    </row>
    <row r="88" spans="1:19" x14ac:dyDescent="0.3">
      <c r="A88" s="23">
        <v>456</v>
      </c>
      <c r="B88" s="24" t="s">
        <v>85</v>
      </c>
      <c r="C88" s="20">
        <v>4</v>
      </c>
      <c r="D88" s="21">
        <v>631</v>
      </c>
      <c r="E88" s="22">
        <v>0</v>
      </c>
      <c r="F88" s="22">
        <f>VLOOKUP(A88,[6]DCPS!$C$2:$AO$117,39,FALSE)</f>
        <v>0.99</v>
      </c>
      <c r="G88" s="21">
        <v>2</v>
      </c>
      <c r="H88" s="8">
        <v>6892870.4451034078</v>
      </c>
      <c r="I88" s="7">
        <v>5049108.0199835254</v>
      </c>
      <c r="J88" s="18">
        <f t="shared" si="12"/>
        <v>1843762.4251198824</v>
      </c>
      <c r="K88" s="8">
        <v>6505626.8510052608</v>
      </c>
      <c r="L88" s="8">
        <f t="shared" si="16"/>
        <v>387243.594098147</v>
      </c>
      <c r="M88" s="8">
        <v>311349.09999999998</v>
      </c>
      <c r="N88" s="8">
        <f t="shared" si="13"/>
        <v>6194277.7510052612</v>
      </c>
      <c r="O88" s="18">
        <f t="shared" si="18"/>
        <v>1145169.7310217358</v>
      </c>
      <c r="P88" s="28">
        <f t="shared" si="17"/>
        <v>10.494975356700538</v>
      </c>
      <c r="Q88" s="10">
        <f t="shared" si="14"/>
        <v>631</v>
      </c>
      <c r="R88" s="6">
        <v>510</v>
      </c>
      <c r="S88" s="6">
        <f t="shared" si="15"/>
        <v>121</v>
      </c>
    </row>
    <row r="89" spans="1:19" x14ac:dyDescent="0.3">
      <c r="A89" s="23">
        <v>305</v>
      </c>
      <c r="B89" s="24" t="s">
        <v>86</v>
      </c>
      <c r="C89" s="20">
        <v>2</v>
      </c>
      <c r="D89" s="21">
        <v>181</v>
      </c>
      <c r="E89" s="22">
        <v>6.2561875259476901E-2</v>
      </c>
      <c r="F89" s="22">
        <f>VLOOKUP(A89,[6]DCPS!$C$2:$AO$117,39,FALSE)</f>
        <v>0.51</v>
      </c>
      <c r="G89" s="21">
        <v>4</v>
      </c>
      <c r="H89" s="8">
        <v>2918961.5055796155</v>
      </c>
      <c r="I89" s="7">
        <v>2566327.0247153151</v>
      </c>
      <c r="J89" s="18">
        <f t="shared" si="12"/>
        <v>352634.48086430039</v>
      </c>
      <c r="K89" s="8">
        <v>2801870.3697992936</v>
      </c>
      <c r="L89" s="8">
        <f t="shared" si="16"/>
        <v>117091.1357803219</v>
      </c>
      <c r="M89" s="8">
        <v>54082.8</v>
      </c>
      <c r="N89" s="8">
        <f t="shared" si="13"/>
        <v>2747787.5697992938</v>
      </c>
      <c r="O89" s="18">
        <f t="shared" si="18"/>
        <v>181460.54508397868</v>
      </c>
      <c r="P89" s="28">
        <f t="shared" si="17"/>
        <v>1.6630058385935946</v>
      </c>
      <c r="Q89" s="10">
        <f t="shared" si="14"/>
        <v>181</v>
      </c>
      <c r="R89" s="6">
        <v>184</v>
      </c>
      <c r="S89" s="6">
        <f t="shared" si="15"/>
        <v>-3</v>
      </c>
    </row>
    <row r="90" spans="1:19" x14ac:dyDescent="0.3">
      <c r="A90" s="23">
        <v>307</v>
      </c>
      <c r="B90" s="24" t="s">
        <v>87</v>
      </c>
      <c r="C90" s="20">
        <v>8</v>
      </c>
      <c r="D90" s="21">
        <v>261</v>
      </c>
      <c r="E90" s="22">
        <v>0.89655172413793105</v>
      </c>
      <c r="F90" s="22">
        <f>VLOOKUP(A90,[6]DCPS!$C$2:$AO$117,39,FALSE)</f>
        <v>1</v>
      </c>
      <c r="G90" s="21">
        <v>2</v>
      </c>
      <c r="H90" s="8">
        <v>4117007.3563910136</v>
      </c>
      <c r="I90" s="7">
        <v>4278847.9976739995</v>
      </c>
      <c r="J90" s="18">
        <f t="shared" si="12"/>
        <v>-161840.64128298592</v>
      </c>
      <c r="K90" s="8">
        <v>3976914.0229851096</v>
      </c>
      <c r="L90" s="8">
        <f t="shared" si="16"/>
        <v>140093.33340590401</v>
      </c>
      <c r="M90" s="8">
        <v>108165.6</v>
      </c>
      <c r="N90" s="8">
        <f t="shared" si="13"/>
        <v>3868748.4229851095</v>
      </c>
      <c r="O90" s="18">
        <f t="shared" si="18"/>
        <v>-410099.57468889002</v>
      </c>
      <c r="P90" s="28">
        <f t="shared" si="17"/>
        <v>-3.7583816735299131</v>
      </c>
      <c r="Q90" s="10">
        <f t="shared" si="14"/>
        <v>261</v>
      </c>
      <c r="R90" s="6">
        <v>245</v>
      </c>
      <c r="S90" s="6">
        <f t="shared" si="15"/>
        <v>16</v>
      </c>
    </row>
    <row r="91" spans="1:19" ht="31.2" x14ac:dyDescent="0.3">
      <c r="A91" s="23">
        <v>409</v>
      </c>
      <c r="B91" s="24" t="s">
        <v>121</v>
      </c>
      <c r="C91" s="20">
        <v>2</v>
      </c>
      <c r="D91" s="21">
        <v>495</v>
      </c>
      <c r="E91" s="22">
        <v>0.27318482631962254</v>
      </c>
      <c r="F91" s="22">
        <f>VLOOKUP(A91,[6]DCPS!$C$2:$AO$117,39,FALSE)</f>
        <v>0.76</v>
      </c>
      <c r="G91" s="21">
        <v>3</v>
      </c>
      <c r="H91" s="8">
        <v>6944989.4108583741</v>
      </c>
      <c r="I91" s="7">
        <v>6513782.24030664</v>
      </c>
      <c r="J91" s="18">
        <f t="shared" si="12"/>
        <v>431207.17055173405</v>
      </c>
      <c r="K91" s="8">
        <v>6813579.1518174168</v>
      </c>
      <c r="L91" s="8">
        <f t="shared" si="16"/>
        <v>131410.25904095732</v>
      </c>
      <c r="M91" s="8">
        <v>108165.6</v>
      </c>
      <c r="N91" s="8">
        <f t="shared" si="13"/>
        <v>6705413.5518174171</v>
      </c>
      <c r="O91" s="18">
        <f t="shared" si="18"/>
        <v>191631.3115107771</v>
      </c>
      <c r="P91" s="28">
        <f t="shared" si="17"/>
        <v>1.7562164257375372</v>
      </c>
      <c r="Q91" s="10">
        <f t="shared" si="14"/>
        <v>495</v>
      </c>
      <c r="R91" s="6">
        <v>464</v>
      </c>
      <c r="S91" s="6">
        <f t="shared" si="15"/>
        <v>31</v>
      </c>
    </row>
    <row r="92" spans="1:19" x14ac:dyDescent="0.3">
      <c r="A92" s="23">
        <v>466</v>
      </c>
      <c r="B92" s="24" t="s">
        <v>88</v>
      </c>
      <c r="C92" s="20">
        <v>2</v>
      </c>
      <c r="D92" s="21">
        <v>601</v>
      </c>
      <c r="E92" s="22">
        <v>0.17759574498343217</v>
      </c>
      <c r="F92" s="22">
        <f>VLOOKUP(A92,[6]DCPS!$C$2:$AO$117,39,FALSE)</f>
        <v>0.55999999999999994</v>
      </c>
      <c r="G92" s="21">
        <v>5</v>
      </c>
      <c r="H92" s="8">
        <v>6646018.3373494288</v>
      </c>
      <c r="I92" s="7">
        <v>5844695</v>
      </c>
      <c r="J92" s="18">
        <f t="shared" si="12"/>
        <v>801323.3373494288</v>
      </c>
      <c r="K92" s="8">
        <v>6451952.3131700922</v>
      </c>
      <c r="L92" s="8">
        <f t="shared" si="16"/>
        <v>194066.02417933661</v>
      </c>
      <c r="M92" s="8">
        <v>295048.09999999998</v>
      </c>
      <c r="N92" s="8">
        <f t="shared" si="13"/>
        <v>6156904.2131700926</v>
      </c>
      <c r="O92" s="18">
        <f t="shared" si="18"/>
        <v>312209.21317009255</v>
      </c>
      <c r="P92" s="28">
        <f t="shared" si="17"/>
        <v>2.861259697662053</v>
      </c>
      <c r="Q92" s="10">
        <f t="shared" si="14"/>
        <v>601</v>
      </c>
      <c r="R92" s="6">
        <v>585</v>
      </c>
      <c r="S92" s="6">
        <f t="shared" si="15"/>
        <v>16</v>
      </c>
    </row>
    <row r="93" spans="1:19" ht="31.2" x14ac:dyDescent="0.3">
      <c r="A93" s="23">
        <v>175</v>
      </c>
      <c r="B93" s="24" t="s">
        <v>89</v>
      </c>
      <c r="C93" s="20">
        <v>6</v>
      </c>
      <c r="D93" s="21">
        <v>311</v>
      </c>
      <c r="E93" s="22">
        <v>8.7055284721501924E-2</v>
      </c>
      <c r="F93" s="22">
        <f>VLOOKUP(A93,[6]DCPS!$C$2:$AO$117,39,FALSE)</f>
        <v>0.31</v>
      </c>
      <c r="G93" s="21">
        <v>5</v>
      </c>
      <c r="H93" s="8">
        <v>4651278.1118527036</v>
      </c>
      <c r="I93" s="7">
        <v>4331771.3537937459</v>
      </c>
      <c r="J93" s="18">
        <f t="shared" si="12"/>
        <v>319506.75805895776</v>
      </c>
      <c r="K93" s="8">
        <v>4451357.4612382818</v>
      </c>
      <c r="L93" s="8">
        <f t="shared" si="16"/>
        <v>199920.65061442181</v>
      </c>
      <c r="M93" s="8">
        <v>54082.8</v>
      </c>
      <c r="N93" s="8">
        <f t="shared" si="13"/>
        <v>4397274.661238282</v>
      </c>
      <c r="O93" s="18">
        <f t="shared" si="18"/>
        <v>65503.307444536127</v>
      </c>
      <c r="P93" s="28">
        <f t="shared" si="17"/>
        <v>0.60030891385806051</v>
      </c>
      <c r="Q93" s="10">
        <f t="shared" si="14"/>
        <v>311</v>
      </c>
      <c r="R93" s="6">
        <v>307</v>
      </c>
      <c r="S93" s="6">
        <f t="shared" si="15"/>
        <v>4</v>
      </c>
    </row>
    <row r="94" spans="1:19" x14ac:dyDescent="0.3">
      <c r="A94" s="23">
        <v>309</v>
      </c>
      <c r="B94" s="24" t="s">
        <v>90</v>
      </c>
      <c r="C94" s="20">
        <v>6</v>
      </c>
      <c r="D94" s="21">
        <v>403</v>
      </c>
      <c r="E94" s="22">
        <v>0.52073636912346588</v>
      </c>
      <c r="F94" s="22">
        <f>VLOOKUP(A94,[6]DCPS!$C$2:$AO$117,39,FALSE)</f>
        <v>0.91</v>
      </c>
      <c r="G94" s="21">
        <v>3</v>
      </c>
      <c r="H94" s="8">
        <v>6872811.825482267</v>
      </c>
      <c r="I94" s="7">
        <v>6453068.2112965509</v>
      </c>
      <c r="J94" s="18">
        <f t="shared" si="12"/>
        <v>419743.61418571603</v>
      </c>
      <c r="K94" s="8">
        <v>6592834.7665049518</v>
      </c>
      <c r="L94" s="8">
        <f t="shared" si="16"/>
        <v>279977.0589773152</v>
      </c>
      <c r="M94" s="8">
        <v>54082.8</v>
      </c>
      <c r="N94" s="8">
        <f t="shared" si="13"/>
        <v>6538751.9665049519</v>
      </c>
      <c r="O94" s="18">
        <f t="shared" si="18"/>
        <v>85683.755208401009</v>
      </c>
      <c r="P94" s="28">
        <f t="shared" si="17"/>
        <v>0.78525381436637165</v>
      </c>
      <c r="Q94" s="10">
        <f t="shared" si="14"/>
        <v>403</v>
      </c>
      <c r="R94" s="6">
        <v>390</v>
      </c>
      <c r="S94" s="6">
        <f t="shared" si="15"/>
        <v>13</v>
      </c>
    </row>
    <row r="95" spans="1:19" x14ac:dyDescent="0.3">
      <c r="A95" s="23">
        <v>313</v>
      </c>
      <c r="B95" s="24" t="s">
        <v>91</v>
      </c>
      <c r="C95" s="20">
        <v>4</v>
      </c>
      <c r="D95" s="21">
        <v>382</v>
      </c>
      <c r="E95" s="22">
        <v>0.17030140021218962</v>
      </c>
      <c r="F95" s="22">
        <f>VLOOKUP(A95,[6]DCPS!$C$2:$AO$117,39,FALSE)</f>
        <v>0.86</v>
      </c>
      <c r="G95" s="21">
        <v>4</v>
      </c>
      <c r="H95" s="8">
        <v>4418638.1981247328</v>
      </c>
      <c r="I95" s="7">
        <v>4057897.5496250577</v>
      </c>
      <c r="J95" s="18">
        <f t="shared" si="12"/>
        <v>360740.6484996751</v>
      </c>
      <c r="K95" s="8">
        <v>4237452.2657246683</v>
      </c>
      <c r="L95" s="8">
        <f t="shared" si="16"/>
        <v>181185.93240006454</v>
      </c>
      <c r="M95" s="8">
        <v>54082.8</v>
      </c>
      <c r="N95" s="8">
        <f t="shared" si="13"/>
        <v>4183369.4657246685</v>
      </c>
      <c r="O95" s="18">
        <f t="shared" si="18"/>
        <v>125471.91609961074</v>
      </c>
      <c r="P95" s="28">
        <f t="shared" si="17"/>
        <v>1.149894755119421</v>
      </c>
      <c r="Q95" s="10">
        <f t="shared" si="14"/>
        <v>382</v>
      </c>
      <c r="R95" s="6">
        <v>367</v>
      </c>
      <c r="S95" s="6">
        <f t="shared" si="15"/>
        <v>15</v>
      </c>
    </row>
    <row r="96" spans="1:19" x14ac:dyDescent="0.3">
      <c r="A96" s="23">
        <v>315</v>
      </c>
      <c r="B96" s="24" t="s">
        <v>92</v>
      </c>
      <c r="C96" s="20">
        <v>8</v>
      </c>
      <c r="D96" s="21">
        <v>246</v>
      </c>
      <c r="E96" s="22">
        <v>0.78607148335634303</v>
      </c>
      <c r="F96" s="22">
        <f>VLOOKUP(A96,[6]DCPS!$C$2:$AO$117,39,FALSE)</f>
        <v>1</v>
      </c>
      <c r="G96" s="21">
        <v>3</v>
      </c>
      <c r="H96" s="8">
        <v>3870091.1011972902</v>
      </c>
      <c r="I96" s="7">
        <v>3645903.3655817886</v>
      </c>
      <c r="J96" s="18">
        <f t="shared" si="12"/>
        <v>224187.73561550165</v>
      </c>
      <c r="K96" s="8">
        <v>3720157.5930669927</v>
      </c>
      <c r="L96" s="8">
        <f t="shared" si="16"/>
        <v>149933.50813029753</v>
      </c>
      <c r="M96" s="8">
        <v>54082.8</v>
      </c>
      <c r="N96" s="8">
        <f t="shared" si="13"/>
        <v>3666074.7930669929</v>
      </c>
      <c r="O96" s="18">
        <f t="shared" si="18"/>
        <v>20171.427485204302</v>
      </c>
      <c r="P96" s="28">
        <f t="shared" si="17"/>
        <v>0.18486223363397028</v>
      </c>
      <c r="Q96" s="10">
        <f t="shared" si="14"/>
        <v>246</v>
      </c>
      <c r="R96" s="6">
        <v>256</v>
      </c>
      <c r="S96" s="6">
        <f t="shared" si="15"/>
        <v>-10</v>
      </c>
    </row>
    <row r="97" spans="1:19" x14ac:dyDescent="0.3">
      <c r="A97" s="23">
        <v>322</v>
      </c>
      <c r="B97" s="24" t="s">
        <v>93</v>
      </c>
      <c r="C97" s="20">
        <v>7</v>
      </c>
      <c r="D97" s="21">
        <v>245</v>
      </c>
      <c r="E97" s="22">
        <v>0.80011031439602875</v>
      </c>
      <c r="F97" s="22">
        <f>VLOOKUP(A97,[6]DCPS!$C$2:$AO$117,39,FALSE)</f>
        <v>1.0000000000000002</v>
      </c>
      <c r="G97" s="21">
        <v>2</v>
      </c>
      <c r="H97" s="8">
        <v>4438922.5590082901</v>
      </c>
      <c r="I97" s="7">
        <v>4178458.8046615282</v>
      </c>
      <c r="J97" s="18">
        <f t="shared" si="12"/>
        <v>260463.75434676185</v>
      </c>
      <c r="K97" s="8">
        <v>4272160.4692937806</v>
      </c>
      <c r="L97" s="8">
        <f t="shared" si="16"/>
        <v>166762.08971450943</v>
      </c>
      <c r="M97" s="8">
        <v>54082.8</v>
      </c>
      <c r="N97" s="8">
        <f t="shared" si="13"/>
        <v>4218077.6692937808</v>
      </c>
      <c r="O97" s="18">
        <f t="shared" si="18"/>
        <v>39618.864632252604</v>
      </c>
      <c r="P97" s="28">
        <f t="shared" si="17"/>
        <v>0.36308941523014593</v>
      </c>
      <c r="Q97" s="10">
        <f t="shared" si="14"/>
        <v>245</v>
      </c>
      <c r="R97" s="6">
        <v>265</v>
      </c>
      <c r="S97" s="6">
        <f t="shared" si="15"/>
        <v>-20</v>
      </c>
    </row>
    <row r="98" spans="1:19" x14ac:dyDescent="0.3">
      <c r="A98" s="23">
        <v>427</v>
      </c>
      <c r="B98" s="24" t="s">
        <v>94</v>
      </c>
      <c r="C98" s="20">
        <v>7</v>
      </c>
      <c r="D98" s="21">
        <v>248</v>
      </c>
      <c r="E98" s="22">
        <v>0.75806451612903225</v>
      </c>
      <c r="F98" s="22">
        <f>VLOOKUP(A98,[6]DCPS!$C$2:$AO$117,39,FALSE)</f>
        <v>1</v>
      </c>
      <c r="G98" s="21">
        <v>1</v>
      </c>
      <c r="H98" s="8">
        <v>4479895.9733913857</v>
      </c>
      <c r="I98" s="7">
        <v>3924184.1654800782</v>
      </c>
      <c r="J98" s="18">
        <f t="shared" si="12"/>
        <v>555711.80791130755</v>
      </c>
      <c r="K98" s="8">
        <v>4317234.8943988308</v>
      </c>
      <c r="L98" s="8">
        <f t="shared" si="16"/>
        <v>162661.07899255492</v>
      </c>
      <c r="M98" s="8">
        <v>295048.09999999998</v>
      </c>
      <c r="N98" s="8">
        <f t="shared" ref="N98:N118" si="19">H98-L98-M98</f>
        <v>4022186.7943988307</v>
      </c>
      <c r="O98" s="18">
        <f t="shared" si="18"/>
        <v>98002.62891875254</v>
      </c>
      <c r="P98" s="28">
        <f t="shared" si="17"/>
        <v>0.89815085705810827</v>
      </c>
      <c r="Q98" s="10">
        <f t="shared" ref="Q98:Q118" si="20">D98</f>
        <v>248</v>
      </c>
      <c r="R98" s="6">
        <v>225</v>
      </c>
      <c r="S98" s="6">
        <f t="shared" ref="S98:S118" si="21">D98-R98</f>
        <v>23</v>
      </c>
    </row>
    <row r="99" spans="1:19" x14ac:dyDescent="0.3">
      <c r="A99" s="23">
        <v>319</v>
      </c>
      <c r="B99" s="24" t="s">
        <v>95</v>
      </c>
      <c r="C99" s="20">
        <v>8</v>
      </c>
      <c r="D99" s="21">
        <v>447</v>
      </c>
      <c r="E99" s="22">
        <v>0.91722595078299773</v>
      </c>
      <c r="F99" s="22">
        <f>VLOOKUP(A99,[6]DCPS!$C$2:$AO$117,39,FALSE)</f>
        <v>1</v>
      </c>
      <c r="G99" s="21">
        <v>2</v>
      </c>
      <c r="H99" s="8">
        <v>6195419.0460190838</v>
      </c>
      <c r="I99" s="7">
        <v>6008597.7021420943</v>
      </c>
      <c r="J99" s="18">
        <f t="shared" si="12"/>
        <v>186821.34387698956</v>
      </c>
      <c r="K99" s="8">
        <v>5954154.8749995362</v>
      </c>
      <c r="L99" s="8">
        <f t="shared" si="16"/>
        <v>241264.17101954762</v>
      </c>
      <c r="M99" s="8">
        <v>108165.6</v>
      </c>
      <c r="N99" s="8">
        <f t="shared" si="19"/>
        <v>5845989.2749995366</v>
      </c>
      <c r="O99" s="18">
        <f t="shared" si="18"/>
        <v>-162608.42714255769</v>
      </c>
      <c r="P99" s="28">
        <f t="shared" si="17"/>
        <v>-1.490234494872958</v>
      </c>
      <c r="Q99" s="10">
        <f t="shared" si="20"/>
        <v>447</v>
      </c>
      <c r="R99" s="6">
        <v>481</v>
      </c>
      <c r="S99" s="6">
        <f t="shared" si="21"/>
        <v>-34</v>
      </c>
    </row>
    <row r="100" spans="1:19" x14ac:dyDescent="0.3">
      <c r="A100" s="23">
        <v>321</v>
      </c>
      <c r="B100" s="24" t="s">
        <v>96</v>
      </c>
      <c r="C100" s="20">
        <v>3</v>
      </c>
      <c r="D100" s="21">
        <v>471</v>
      </c>
      <c r="E100" s="22">
        <v>8.432195288837907E-2</v>
      </c>
      <c r="F100" s="22">
        <f>VLOOKUP(A100,[6]DCPS!$C$2:$AO$117,39,FALSE)</f>
        <v>0.38000000000000006</v>
      </c>
      <c r="G100" s="21">
        <v>4</v>
      </c>
      <c r="H100" s="8">
        <v>5408166.0853992607</v>
      </c>
      <c r="I100" s="7">
        <v>4942211.6082605589</v>
      </c>
      <c r="J100" s="18">
        <f t="shared" si="12"/>
        <v>465954.47713870183</v>
      </c>
      <c r="K100" s="8">
        <v>5186628.9508640831</v>
      </c>
      <c r="L100" s="8">
        <f t="shared" si="16"/>
        <v>221537.13453517761</v>
      </c>
      <c r="M100" s="8">
        <v>54082.8</v>
      </c>
      <c r="N100" s="8">
        <f t="shared" si="19"/>
        <v>5132546.1508640833</v>
      </c>
      <c r="O100" s="18">
        <f t="shared" si="18"/>
        <v>190334.5426035244</v>
      </c>
      <c r="P100" s="28">
        <f t="shared" si="17"/>
        <v>1.7443321108134866</v>
      </c>
      <c r="Q100" s="10">
        <f t="shared" si="20"/>
        <v>471</v>
      </c>
      <c r="R100" s="6">
        <v>440</v>
      </c>
      <c r="S100" s="6">
        <f t="shared" si="21"/>
        <v>31</v>
      </c>
    </row>
    <row r="101" spans="1:19" x14ac:dyDescent="0.3">
      <c r="A101" s="23">
        <v>428</v>
      </c>
      <c r="B101" s="24" t="s">
        <v>97</v>
      </c>
      <c r="C101" s="20">
        <v>6</v>
      </c>
      <c r="D101" s="21">
        <v>483</v>
      </c>
      <c r="E101" s="22">
        <v>0.34468710345288184</v>
      </c>
      <c r="F101" s="22">
        <f>VLOOKUP(A101,[6]DCPS!$C$2:$AO$117,39,FALSE)</f>
        <v>0.87999999999999989</v>
      </c>
      <c r="G101" s="21">
        <v>3</v>
      </c>
      <c r="H101" s="8">
        <v>6156436.3757115128</v>
      </c>
      <c r="I101" s="7">
        <v>5158649.7129244916</v>
      </c>
      <c r="J101" s="18">
        <f t="shared" si="12"/>
        <v>997786.66278702114</v>
      </c>
      <c r="K101" s="8">
        <v>5919377.0708195418</v>
      </c>
      <c r="L101" s="8">
        <f t="shared" si="16"/>
        <v>237059.30489197094</v>
      </c>
      <c r="M101" s="8">
        <v>227444.6</v>
      </c>
      <c r="N101" s="8">
        <f t="shared" si="19"/>
        <v>5691932.4708195422</v>
      </c>
      <c r="O101" s="18">
        <f t="shared" si="18"/>
        <v>533282.75789505057</v>
      </c>
      <c r="P101" s="28">
        <f t="shared" si="17"/>
        <v>4.8873012014283015</v>
      </c>
      <c r="Q101" s="10">
        <f t="shared" si="20"/>
        <v>483</v>
      </c>
      <c r="R101" s="6">
        <v>428</v>
      </c>
      <c r="S101" s="6">
        <f t="shared" si="21"/>
        <v>55</v>
      </c>
    </row>
    <row r="102" spans="1:19" x14ac:dyDescent="0.3">
      <c r="A102" s="23">
        <v>324</v>
      </c>
      <c r="B102" s="24" t="s">
        <v>98</v>
      </c>
      <c r="C102" s="20">
        <v>4</v>
      </c>
      <c r="D102" s="21">
        <v>500</v>
      </c>
      <c r="E102" s="22">
        <v>0.49622269807280517</v>
      </c>
      <c r="F102" s="22">
        <f>VLOOKUP(A102,[6]DCPS!$C$2:$AO$117,39,FALSE)</f>
        <v>0.95000000000000007</v>
      </c>
      <c r="G102" s="21">
        <v>2</v>
      </c>
      <c r="H102" s="8">
        <v>8259681.8887298303</v>
      </c>
      <c r="I102" s="7">
        <v>7612451.2344255783</v>
      </c>
      <c r="J102" s="18">
        <f t="shared" si="12"/>
        <v>647230.65430425201</v>
      </c>
      <c r="K102" s="8">
        <v>7933375.0816126009</v>
      </c>
      <c r="L102" s="8">
        <f t="shared" si="16"/>
        <v>326306.80711722933</v>
      </c>
      <c r="M102" s="8">
        <v>108165.6</v>
      </c>
      <c r="N102" s="8">
        <f t="shared" si="19"/>
        <v>7825209.4816126013</v>
      </c>
      <c r="O102" s="18">
        <f t="shared" si="18"/>
        <v>212758.24718702305</v>
      </c>
      <c r="P102" s="28">
        <f t="shared" si="17"/>
        <v>1.9498354703895218</v>
      </c>
      <c r="Q102" s="10">
        <f t="shared" si="20"/>
        <v>500</v>
      </c>
      <c r="R102" s="6">
        <v>514</v>
      </c>
      <c r="S102" s="6">
        <f t="shared" si="21"/>
        <v>-14</v>
      </c>
    </row>
    <row r="103" spans="1:19" x14ac:dyDescent="0.3">
      <c r="A103" s="23">
        <v>325</v>
      </c>
      <c r="B103" s="24" t="s">
        <v>99</v>
      </c>
      <c r="C103" s="20">
        <v>7</v>
      </c>
      <c r="D103" s="21">
        <v>327</v>
      </c>
      <c r="E103" s="22">
        <v>0.85932721712538229</v>
      </c>
      <c r="F103" s="22">
        <f>VLOOKUP(A103,[6]DCPS!$C$2:$AO$117,39,FALSE)</f>
        <v>1</v>
      </c>
      <c r="G103" s="21">
        <v>1</v>
      </c>
      <c r="H103" s="8">
        <v>5326247.5668742824</v>
      </c>
      <c r="I103" s="7">
        <v>5805676.5148612913</v>
      </c>
      <c r="J103" s="18">
        <f t="shared" si="12"/>
        <v>-479428.94798700884</v>
      </c>
      <c r="K103" s="8">
        <v>5115860.0054260166</v>
      </c>
      <c r="L103" s="8">
        <f t="shared" si="16"/>
        <v>210387.5614482658</v>
      </c>
      <c r="M103" s="8">
        <v>57070.8</v>
      </c>
      <c r="N103" s="8">
        <f t="shared" si="19"/>
        <v>5058789.2054260168</v>
      </c>
      <c r="O103" s="18">
        <f t="shared" si="18"/>
        <v>-746887.30943527445</v>
      </c>
      <c r="P103" s="28">
        <f t="shared" si="17"/>
        <v>-6.8448926778407788</v>
      </c>
      <c r="Q103" s="10">
        <f t="shared" si="20"/>
        <v>327</v>
      </c>
      <c r="R103" s="6">
        <v>377</v>
      </c>
      <c r="S103" s="6">
        <f t="shared" si="21"/>
        <v>-50</v>
      </c>
    </row>
    <row r="104" spans="1:19" x14ac:dyDescent="0.3">
      <c r="A104" s="23">
        <v>326</v>
      </c>
      <c r="B104" s="24" t="s">
        <v>100</v>
      </c>
      <c r="C104" s="20">
        <v>2</v>
      </c>
      <c r="D104" s="21">
        <v>336</v>
      </c>
      <c r="E104" s="22">
        <v>0.44611528822055146</v>
      </c>
      <c r="F104" s="22">
        <f>VLOOKUP(A104,[6]DCPS!$C$2:$AO$117,39,FALSE)</f>
        <v>0.92</v>
      </c>
      <c r="G104" s="21">
        <v>3</v>
      </c>
      <c r="H104" s="8">
        <v>5273757.9751147153</v>
      </c>
      <c r="I104" s="7">
        <v>4785368.1760605294</v>
      </c>
      <c r="J104" s="18">
        <f t="shared" si="12"/>
        <v>488389.79905418586</v>
      </c>
      <c r="K104" s="8">
        <v>5069141.7112615332</v>
      </c>
      <c r="L104" s="8">
        <f t="shared" si="16"/>
        <v>204616.26385318208</v>
      </c>
      <c r="M104" s="8">
        <v>54082.8</v>
      </c>
      <c r="N104" s="8">
        <f t="shared" si="19"/>
        <v>5015058.9112615334</v>
      </c>
      <c r="O104" s="18">
        <f t="shared" si="18"/>
        <v>229690.73520100396</v>
      </c>
      <c r="P104" s="28">
        <f t="shared" si="17"/>
        <v>2.1050142527310749</v>
      </c>
      <c r="Q104" s="10">
        <f t="shared" si="20"/>
        <v>336</v>
      </c>
      <c r="R104" s="6">
        <v>321</v>
      </c>
      <c r="S104" s="6">
        <f t="shared" si="21"/>
        <v>15</v>
      </c>
    </row>
    <row r="105" spans="1:19" x14ac:dyDescent="0.3">
      <c r="A105" s="23">
        <v>327</v>
      </c>
      <c r="B105" s="24" t="s">
        <v>101</v>
      </c>
      <c r="C105" s="20">
        <v>4</v>
      </c>
      <c r="D105" s="21">
        <v>568</v>
      </c>
      <c r="E105" s="22">
        <v>0.65157890635653481</v>
      </c>
      <c r="F105" s="22">
        <f>VLOOKUP(A105,[6]DCPS!$C$2:$AO$117,39,FALSE)</f>
        <v>0.99</v>
      </c>
      <c r="G105" s="21">
        <v>3</v>
      </c>
      <c r="H105" s="8">
        <v>10096865.936782513</v>
      </c>
      <c r="I105" s="7">
        <v>9745005.3907821439</v>
      </c>
      <c r="J105" s="18">
        <f t="shared" si="12"/>
        <v>351860.54600036889</v>
      </c>
      <c r="K105" s="8">
        <v>9723746.1464761253</v>
      </c>
      <c r="L105" s="8">
        <f t="shared" si="16"/>
        <v>373119.79030638747</v>
      </c>
      <c r="M105" s="8">
        <v>108165.6</v>
      </c>
      <c r="N105" s="8">
        <f t="shared" si="19"/>
        <v>9615580.5464761257</v>
      </c>
      <c r="O105" s="18">
        <f t="shared" si="18"/>
        <v>-129424.8443060182</v>
      </c>
      <c r="P105" s="28">
        <f t="shared" si="17"/>
        <v>-1.1861215981709208</v>
      </c>
      <c r="Q105" s="10">
        <f t="shared" si="20"/>
        <v>568</v>
      </c>
      <c r="R105" s="6">
        <v>661</v>
      </c>
      <c r="S105" s="6">
        <f t="shared" si="21"/>
        <v>-93</v>
      </c>
    </row>
    <row r="106" spans="1:19" x14ac:dyDescent="0.3">
      <c r="A106" s="23">
        <v>328</v>
      </c>
      <c r="B106" s="24" t="s">
        <v>102</v>
      </c>
      <c r="C106" s="20">
        <v>1</v>
      </c>
      <c r="D106" s="21">
        <v>534</v>
      </c>
      <c r="E106" s="22">
        <v>0.6363367905502737</v>
      </c>
      <c r="F106" s="22">
        <f>VLOOKUP(A106,[6]DCPS!$C$2:$AO$117,39,FALSE)</f>
        <v>0.96000000000000008</v>
      </c>
      <c r="G106" s="21">
        <v>4</v>
      </c>
      <c r="H106" s="8">
        <v>8510099.7163031977</v>
      </c>
      <c r="I106" s="7">
        <v>8467499.8373849858</v>
      </c>
      <c r="J106" s="18">
        <f t="shared" si="12"/>
        <v>42599.878918211907</v>
      </c>
      <c r="K106" s="8">
        <v>8169482.0639133248</v>
      </c>
      <c r="L106" s="8">
        <f t="shared" si="16"/>
        <v>340617.65238987282</v>
      </c>
      <c r="M106" s="8">
        <v>108165.6</v>
      </c>
      <c r="N106" s="8">
        <f t="shared" si="19"/>
        <v>8061316.4639133252</v>
      </c>
      <c r="O106" s="18">
        <f t="shared" si="18"/>
        <v>-406183.37347166054</v>
      </c>
      <c r="P106" s="28">
        <f t="shared" si="17"/>
        <v>-3.7224914171309482</v>
      </c>
      <c r="Q106" s="10">
        <f t="shared" si="20"/>
        <v>534</v>
      </c>
      <c r="R106" s="6">
        <v>559</v>
      </c>
      <c r="S106" s="6">
        <f t="shared" si="21"/>
        <v>-25</v>
      </c>
    </row>
    <row r="107" spans="1:19" x14ac:dyDescent="0.3">
      <c r="A107" s="23">
        <v>329</v>
      </c>
      <c r="B107" s="24" t="s">
        <v>103</v>
      </c>
      <c r="C107" s="20">
        <v>8</v>
      </c>
      <c r="D107" s="21">
        <v>500</v>
      </c>
      <c r="E107" s="22">
        <v>0.87764980544747084</v>
      </c>
      <c r="F107" s="22">
        <f>VLOOKUP(A107,[6]DCPS!$C$2:$AO$117,39,FALSE)</f>
        <v>0.99</v>
      </c>
      <c r="G107" s="21">
        <v>3</v>
      </c>
      <c r="H107" s="8">
        <v>6388523.0409264173</v>
      </c>
      <c r="I107" s="7">
        <v>6382629.5513877226</v>
      </c>
      <c r="J107" s="18">
        <f t="shared" si="12"/>
        <v>5893.4895386947319</v>
      </c>
      <c r="K107" s="8">
        <v>6140635.1837682249</v>
      </c>
      <c r="L107" s="8">
        <f t="shared" si="16"/>
        <v>247887.85715819243</v>
      </c>
      <c r="M107" s="8">
        <v>134937.68</v>
      </c>
      <c r="N107" s="8">
        <f t="shared" si="19"/>
        <v>6005697.5037682252</v>
      </c>
      <c r="O107" s="18">
        <f t="shared" si="18"/>
        <v>-376932.0476194974</v>
      </c>
      <c r="P107" s="28">
        <f t="shared" si="17"/>
        <v>-3.4544159208502641</v>
      </c>
      <c r="Q107" s="10">
        <f t="shared" si="20"/>
        <v>500</v>
      </c>
      <c r="R107" s="6">
        <v>462</v>
      </c>
      <c r="S107" s="6">
        <f t="shared" si="21"/>
        <v>38</v>
      </c>
    </row>
    <row r="108" spans="1:19" x14ac:dyDescent="0.3">
      <c r="A108" s="23">
        <v>330</v>
      </c>
      <c r="B108" s="24" t="s">
        <v>104</v>
      </c>
      <c r="C108" s="20">
        <v>6</v>
      </c>
      <c r="D108" s="21">
        <v>516</v>
      </c>
      <c r="E108" s="22">
        <v>0.40047224449790608</v>
      </c>
      <c r="F108" s="22">
        <f>VLOOKUP(A108,[6]DCPS!$C$2:$AO$117,39,FALSE)</f>
        <v>0.85</v>
      </c>
      <c r="G108" s="21">
        <v>3</v>
      </c>
      <c r="H108" s="8">
        <v>7136271.4262423981</v>
      </c>
      <c r="I108" s="7">
        <v>6776055.1388992975</v>
      </c>
      <c r="J108" s="18">
        <f t="shared" si="12"/>
        <v>360216.28734310064</v>
      </c>
      <c r="K108" s="8">
        <v>6843324.0007742066</v>
      </c>
      <c r="L108" s="8">
        <f t="shared" si="16"/>
        <v>292947.4254681915</v>
      </c>
      <c r="M108" s="8">
        <v>108165.6</v>
      </c>
      <c r="N108" s="8">
        <f t="shared" si="19"/>
        <v>6735158.400774207</v>
      </c>
      <c r="O108" s="18">
        <f t="shared" si="18"/>
        <v>-40896.738125090487</v>
      </c>
      <c r="P108" s="28">
        <f t="shared" si="17"/>
        <v>-0.37480056201739881</v>
      </c>
      <c r="Q108" s="10">
        <f t="shared" si="20"/>
        <v>516</v>
      </c>
      <c r="R108" s="6">
        <v>509</v>
      </c>
      <c r="S108" s="6">
        <f t="shared" si="21"/>
        <v>7</v>
      </c>
    </row>
    <row r="109" spans="1:19" x14ac:dyDescent="0.3">
      <c r="A109" s="23">
        <v>331</v>
      </c>
      <c r="B109" s="24" t="s">
        <v>105</v>
      </c>
      <c r="C109" s="20">
        <v>6</v>
      </c>
      <c r="D109" s="21">
        <v>315</v>
      </c>
      <c r="E109" s="22">
        <v>0.26666666666666666</v>
      </c>
      <c r="F109" s="22">
        <f>VLOOKUP(A109,[6]DCPS!$C$2:$AO$117,39,FALSE)</f>
        <v>0.67999999999999994</v>
      </c>
      <c r="G109" s="21" t="s">
        <v>12</v>
      </c>
      <c r="H109" s="8">
        <v>4279076.1467508702</v>
      </c>
      <c r="I109" s="7">
        <v>3472710.9816501816</v>
      </c>
      <c r="J109" s="18">
        <f t="shared" si="12"/>
        <v>806365.16510068858</v>
      </c>
      <c r="K109" s="8">
        <v>4102238.7498377552</v>
      </c>
      <c r="L109" s="8">
        <f t="shared" si="16"/>
        <v>176837.39691311494</v>
      </c>
      <c r="M109" s="8">
        <v>54082.8</v>
      </c>
      <c r="N109" s="8">
        <f t="shared" si="19"/>
        <v>4048155.9498377554</v>
      </c>
      <c r="O109" s="18">
        <f t="shared" si="18"/>
        <v>575444.96818757383</v>
      </c>
      <c r="P109" s="28">
        <f t="shared" si="17"/>
        <v>5.2736992575568555</v>
      </c>
      <c r="Q109" s="10">
        <f t="shared" si="20"/>
        <v>315</v>
      </c>
      <c r="R109" s="6">
        <v>263</v>
      </c>
      <c r="S109" s="6">
        <f t="shared" si="21"/>
        <v>52</v>
      </c>
    </row>
    <row r="110" spans="1:19" x14ac:dyDescent="0.3">
      <c r="A110" s="23">
        <v>332</v>
      </c>
      <c r="B110" s="24" t="s">
        <v>106</v>
      </c>
      <c r="C110" s="20">
        <v>6</v>
      </c>
      <c r="D110" s="21">
        <v>374</v>
      </c>
      <c r="E110" s="22">
        <v>0.82887700534759357</v>
      </c>
      <c r="F110" s="22">
        <f>VLOOKUP(A110,[6]DCPS!$C$2:$AO$117,39,FALSE)</f>
        <v>0.9900000000000001</v>
      </c>
      <c r="G110" s="21">
        <v>3</v>
      </c>
      <c r="H110" s="8">
        <v>6548954.9190413933</v>
      </c>
      <c r="I110" s="7">
        <v>6400571.3778358856</v>
      </c>
      <c r="J110" s="18">
        <f t="shared" si="12"/>
        <v>148383.5412055077</v>
      </c>
      <c r="K110" s="8">
        <v>6293905.6537791211</v>
      </c>
      <c r="L110" s="8">
        <f t="shared" si="16"/>
        <v>255049.26526227221</v>
      </c>
      <c r="M110" s="8">
        <v>236038.47999999998</v>
      </c>
      <c r="N110" s="8">
        <f t="shared" si="19"/>
        <v>6057867.1737791207</v>
      </c>
      <c r="O110" s="18">
        <f t="shared" si="18"/>
        <v>-342704.20405676495</v>
      </c>
      <c r="P110" s="28">
        <f t="shared" si="17"/>
        <v>-3.1407328353015593</v>
      </c>
      <c r="Q110" s="10">
        <f t="shared" si="20"/>
        <v>374</v>
      </c>
      <c r="R110" s="6">
        <v>429</v>
      </c>
      <c r="S110" s="6">
        <f t="shared" si="21"/>
        <v>-55</v>
      </c>
    </row>
    <row r="111" spans="1:19" ht="29.25" customHeight="1" x14ac:dyDescent="0.3">
      <c r="A111" s="23">
        <v>474</v>
      </c>
      <c r="B111" s="24" t="s">
        <v>107</v>
      </c>
      <c r="C111" s="20">
        <v>1</v>
      </c>
      <c r="D111" s="21">
        <v>136</v>
      </c>
      <c r="E111" s="22">
        <v>0</v>
      </c>
      <c r="F111" s="22">
        <f>VLOOKUP(A111,[6]DCPS!$C$2:$AO$117,39,FALSE)</f>
        <v>1.0099999999999998</v>
      </c>
      <c r="G111" s="21">
        <v>2</v>
      </c>
      <c r="H111" s="8">
        <v>4240204.3820000002</v>
      </c>
      <c r="I111" s="7">
        <v>4458055.5203959225</v>
      </c>
      <c r="J111" s="18">
        <f t="shared" si="12"/>
        <v>-217851.13839592226</v>
      </c>
      <c r="K111" s="8">
        <v>3957827.7630834286</v>
      </c>
      <c r="L111" s="8">
        <f t="shared" si="16"/>
        <v>282376.61891657161</v>
      </c>
      <c r="M111" s="8">
        <v>295048.09999999998</v>
      </c>
      <c r="N111" s="8">
        <f t="shared" si="19"/>
        <v>3662779.6630834285</v>
      </c>
      <c r="O111" s="18">
        <f t="shared" si="18"/>
        <v>-795275.85731249396</v>
      </c>
      <c r="P111" s="28">
        <f t="shared" si="17"/>
        <v>-7.2883523709858675</v>
      </c>
      <c r="Q111" s="10">
        <f t="shared" si="20"/>
        <v>136</v>
      </c>
      <c r="R111" s="6">
        <v>209</v>
      </c>
      <c r="S111" s="6">
        <f t="shared" si="21"/>
        <v>-73</v>
      </c>
    </row>
    <row r="112" spans="1:19" x14ac:dyDescent="0.3">
      <c r="A112" s="23">
        <v>333</v>
      </c>
      <c r="B112" s="24" t="s">
        <v>108</v>
      </c>
      <c r="C112" s="20">
        <v>6</v>
      </c>
      <c r="D112" s="21">
        <v>447</v>
      </c>
      <c r="E112" s="22">
        <v>0.28725043265375033</v>
      </c>
      <c r="F112" s="22">
        <f>VLOOKUP(A112,[6]DCPS!$C$2:$AO$117,39,FALSE)</f>
        <v>0.73999999999999988</v>
      </c>
      <c r="G112" s="21">
        <v>4</v>
      </c>
      <c r="H112" s="8">
        <v>4593220.447962096</v>
      </c>
      <c r="I112" s="7">
        <v>4563951.7048280034</v>
      </c>
      <c r="J112" s="18">
        <f t="shared" si="12"/>
        <v>29268.74313409254</v>
      </c>
      <c r="K112" s="8">
        <v>4414569.9130777009</v>
      </c>
      <c r="L112" s="8">
        <f t="shared" si="16"/>
        <v>178650.53488439508</v>
      </c>
      <c r="M112" s="8">
        <v>108165.6</v>
      </c>
      <c r="N112" s="8">
        <f t="shared" si="19"/>
        <v>4306404.3130777013</v>
      </c>
      <c r="O112" s="18">
        <f t="shared" si="18"/>
        <v>-257547.39175030217</v>
      </c>
      <c r="P112" s="28">
        <f t="shared" si="17"/>
        <v>-2.3603082201538013</v>
      </c>
      <c r="Q112" s="10">
        <f t="shared" si="20"/>
        <v>447</v>
      </c>
      <c r="R112" s="6">
        <v>443</v>
      </c>
      <c r="S112" s="6">
        <f t="shared" si="21"/>
        <v>4</v>
      </c>
    </row>
    <row r="113" spans="1:19" x14ac:dyDescent="0.3">
      <c r="A113" s="23">
        <v>336</v>
      </c>
      <c r="B113" s="24" t="s">
        <v>109</v>
      </c>
      <c r="C113" s="20">
        <v>4</v>
      </c>
      <c r="D113" s="21">
        <v>340</v>
      </c>
      <c r="E113" s="22">
        <v>0.5001367989056088</v>
      </c>
      <c r="F113" s="22">
        <f>VLOOKUP(A113,[6]DCPS!$C$2:$AO$117,39,FALSE)</f>
        <v>0.92</v>
      </c>
      <c r="G113" s="21">
        <v>3</v>
      </c>
      <c r="H113" s="8">
        <v>5785432.8602991644</v>
      </c>
      <c r="I113" s="7">
        <v>4996873.2580730785</v>
      </c>
      <c r="J113" s="18">
        <f t="shared" si="12"/>
        <v>788559.60222608596</v>
      </c>
      <c r="K113" s="8">
        <v>5560883.0345938802</v>
      </c>
      <c r="L113" s="8">
        <f t="shared" si="16"/>
        <v>224549.82570528425</v>
      </c>
      <c r="M113" s="8">
        <v>108165.6</v>
      </c>
      <c r="N113" s="8">
        <f t="shared" si="19"/>
        <v>5452717.4345938805</v>
      </c>
      <c r="O113" s="18">
        <f t="shared" si="18"/>
        <v>455844.17652080208</v>
      </c>
      <c r="P113" s="28">
        <f t="shared" si="17"/>
        <v>4.1776107676307976</v>
      </c>
      <c r="Q113" s="10">
        <f t="shared" si="20"/>
        <v>340</v>
      </c>
      <c r="R113" s="6">
        <v>335</v>
      </c>
      <c r="S113" s="6">
        <f t="shared" si="21"/>
        <v>5</v>
      </c>
    </row>
    <row r="114" spans="1:19" x14ac:dyDescent="0.3">
      <c r="A114" s="23">
        <v>335</v>
      </c>
      <c r="B114" s="24" t="s">
        <v>110</v>
      </c>
      <c r="C114" s="20">
        <v>5</v>
      </c>
      <c r="D114" s="21">
        <v>329</v>
      </c>
      <c r="E114" s="22">
        <v>0.81155015197568392</v>
      </c>
      <c r="F114" s="22">
        <f>VLOOKUP(A114,[6]DCPS!$C$2:$AO$117,39,FALSE)</f>
        <v>0.9900000000000001</v>
      </c>
      <c r="G114" s="21">
        <v>3</v>
      </c>
      <c r="H114" s="8">
        <v>6016965.0391403716</v>
      </c>
      <c r="I114" s="7">
        <v>5055729.5568227358</v>
      </c>
      <c r="J114" s="18">
        <f t="shared" si="12"/>
        <v>961235.48231763579</v>
      </c>
      <c r="K114" s="8">
        <v>5941835.8759605493</v>
      </c>
      <c r="L114" s="8">
        <f t="shared" si="16"/>
        <v>75129.163179822266</v>
      </c>
      <c r="M114" s="8">
        <v>236038.47999999998</v>
      </c>
      <c r="N114" s="8">
        <f t="shared" si="19"/>
        <v>5705797.3959605489</v>
      </c>
      <c r="O114" s="18">
        <f t="shared" si="18"/>
        <v>650067.83913781308</v>
      </c>
      <c r="P114" s="28">
        <f t="shared" si="17"/>
        <v>5.9575849475586811</v>
      </c>
      <c r="Q114" s="10">
        <f t="shared" si="20"/>
        <v>329</v>
      </c>
      <c r="R114" s="6">
        <v>323</v>
      </c>
      <c r="S114" s="6">
        <f t="shared" si="21"/>
        <v>6</v>
      </c>
    </row>
    <row r="115" spans="1:19" x14ac:dyDescent="0.3">
      <c r="A115" s="23">
        <v>338</v>
      </c>
      <c r="B115" s="24" t="s">
        <v>111</v>
      </c>
      <c r="C115" s="20">
        <v>4</v>
      </c>
      <c r="D115" s="21">
        <v>341</v>
      </c>
      <c r="E115" s="22">
        <v>0.66338185693024398</v>
      </c>
      <c r="F115" s="22">
        <f>VLOOKUP(A115,[6]DCPS!$C$2:$AO$117,39,FALSE)</f>
        <v>0.97</v>
      </c>
      <c r="G115" s="21">
        <v>3</v>
      </c>
      <c r="H115" s="8">
        <v>6310555.9304681644</v>
      </c>
      <c r="I115" s="7">
        <v>6038044.600920219</v>
      </c>
      <c r="J115" s="18">
        <f t="shared" si="12"/>
        <v>272511.32954794541</v>
      </c>
      <c r="K115" s="8">
        <v>6066256.5593007877</v>
      </c>
      <c r="L115" s="8">
        <f t="shared" si="16"/>
        <v>244299.37116737664</v>
      </c>
      <c r="M115" s="8">
        <v>54082.8</v>
      </c>
      <c r="N115" s="8">
        <f t="shared" si="19"/>
        <v>6012173.7593007879</v>
      </c>
      <c r="O115" s="18">
        <f t="shared" si="18"/>
        <v>-25870.841619431041</v>
      </c>
      <c r="P115" s="28">
        <f t="shared" si="17"/>
        <v>-0.23709484969602113</v>
      </c>
      <c r="Q115" s="10">
        <f t="shared" si="20"/>
        <v>341</v>
      </c>
      <c r="R115" s="6">
        <v>333</v>
      </c>
      <c r="S115" s="6">
        <f t="shared" si="21"/>
        <v>8</v>
      </c>
    </row>
    <row r="116" spans="1:19" x14ac:dyDescent="0.3">
      <c r="A116" s="23">
        <v>463</v>
      </c>
      <c r="B116" s="24" t="s">
        <v>112</v>
      </c>
      <c r="C116" s="20">
        <v>3</v>
      </c>
      <c r="D116" s="21">
        <v>1864</v>
      </c>
      <c r="E116" s="22">
        <v>0.34598546429405908</v>
      </c>
      <c r="F116" s="22">
        <f>VLOOKUP(A116,[6]DCPS!$C$2:$AO$117,39,FALSE)</f>
        <v>0.65</v>
      </c>
      <c r="G116" s="21">
        <v>4</v>
      </c>
      <c r="H116" s="8">
        <v>20046056.750039328</v>
      </c>
      <c r="I116" s="7">
        <v>18687567</v>
      </c>
      <c r="J116" s="18">
        <f t="shared" si="12"/>
        <v>1358489.7500393279</v>
      </c>
      <c r="K116" s="8">
        <v>19335482.542138994</v>
      </c>
      <c r="L116" s="8">
        <f t="shared" si="16"/>
        <v>710574.20790033415</v>
      </c>
      <c r="M116" s="8">
        <v>657699.69999999995</v>
      </c>
      <c r="N116" s="8">
        <f t="shared" si="19"/>
        <v>18677782.842138994</v>
      </c>
      <c r="O116" s="18">
        <f t="shared" si="18"/>
        <v>-9784.1578610055149</v>
      </c>
      <c r="P116" s="28">
        <f t="shared" si="17"/>
        <v>-8.9667490203137162E-2</v>
      </c>
      <c r="Q116" s="10">
        <f t="shared" si="20"/>
        <v>1864</v>
      </c>
      <c r="R116" s="6">
        <v>1885</v>
      </c>
      <c r="S116" s="6">
        <f t="shared" si="21"/>
        <v>-21</v>
      </c>
    </row>
    <row r="117" spans="1:19" x14ac:dyDescent="0.3">
      <c r="A117" s="23">
        <v>464</v>
      </c>
      <c r="B117" s="24" t="s">
        <v>113</v>
      </c>
      <c r="C117" s="20">
        <v>7</v>
      </c>
      <c r="D117" s="21">
        <v>400</v>
      </c>
      <c r="E117" s="22">
        <v>0.8103300330033002</v>
      </c>
      <c r="F117" s="22">
        <f>VLOOKUP(A117,[6]DCPS!$C$2:$AO$117,39,FALSE)</f>
        <v>0.98999999999999988</v>
      </c>
      <c r="G117" s="21">
        <v>2</v>
      </c>
      <c r="H117" s="8">
        <v>9423730.3932715561</v>
      </c>
      <c r="I117" s="7">
        <v>9460168.435419023</v>
      </c>
      <c r="J117" s="18">
        <f t="shared" si="12"/>
        <v>-36438.042147466913</v>
      </c>
      <c r="K117" s="8">
        <v>9153676.8852115981</v>
      </c>
      <c r="L117" s="8">
        <f t="shared" si="16"/>
        <v>270053.508059958</v>
      </c>
      <c r="M117" s="8">
        <v>590096.19999999995</v>
      </c>
      <c r="N117" s="8">
        <f t="shared" si="19"/>
        <v>8563580.6852115989</v>
      </c>
      <c r="O117" s="18">
        <f t="shared" si="18"/>
        <v>-896587.75020742416</v>
      </c>
      <c r="P117" s="28">
        <f t="shared" si="17"/>
        <v>-8.216831172398404</v>
      </c>
      <c r="Q117" s="10">
        <f t="shared" si="20"/>
        <v>400</v>
      </c>
      <c r="R117" s="6">
        <v>415</v>
      </c>
      <c r="S117" s="6">
        <f t="shared" si="21"/>
        <v>-15</v>
      </c>
    </row>
    <row r="118" spans="1:19" x14ac:dyDescent="0.3">
      <c r="A118" s="23">
        <v>861</v>
      </c>
      <c r="B118" s="24" t="s">
        <v>122</v>
      </c>
      <c r="C118" s="20">
        <v>5</v>
      </c>
      <c r="D118" s="21">
        <v>21</v>
      </c>
      <c r="E118" s="22">
        <v>0</v>
      </c>
      <c r="F118" s="22">
        <f>VLOOKUP(A118,[6]DCPS!$C$2:$AO$117,39,FALSE)</f>
        <v>1.0000000000000002</v>
      </c>
      <c r="G118" s="21" t="s">
        <v>12</v>
      </c>
      <c r="H118" s="8">
        <v>2511063.3259192295</v>
      </c>
      <c r="I118" s="7">
        <v>2621121.5380870374</v>
      </c>
      <c r="J118" s="18">
        <f t="shared" si="12"/>
        <v>-110058.21216780785</v>
      </c>
      <c r="K118" s="8">
        <v>2446956.2885793271</v>
      </c>
      <c r="L118" s="8">
        <f t="shared" si="16"/>
        <v>64107.037339902483</v>
      </c>
      <c r="M118" s="8">
        <v>0</v>
      </c>
      <c r="N118" s="8">
        <f t="shared" si="19"/>
        <v>2446956.2885793271</v>
      </c>
      <c r="O118" s="18">
        <f t="shared" si="18"/>
        <v>-174165.24950771034</v>
      </c>
      <c r="P118" s="28">
        <f t="shared" si="17"/>
        <v>-1.5961476731891779</v>
      </c>
      <c r="Q118" s="10">
        <f t="shared" si="20"/>
        <v>21</v>
      </c>
      <c r="R118" s="6">
        <v>46</v>
      </c>
      <c r="S118" s="6">
        <f t="shared" si="21"/>
        <v>-25</v>
      </c>
    </row>
    <row r="119" spans="1:19" s="5" customFormat="1" x14ac:dyDescent="0.3">
      <c r="A119" s="12"/>
      <c r="B119" s="12"/>
      <c r="C119" s="12"/>
      <c r="D119" s="10">
        <f>SUM(D2:D118)</f>
        <v>50003</v>
      </c>
      <c r="E119" s="22">
        <v>0.50435049091627049</v>
      </c>
      <c r="F119" s="22"/>
      <c r="G119" s="22"/>
      <c r="H119" s="13">
        <f>SUM(H2:H118)</f>
        <v>749201862.29074311</v>
      </c>
      <c r="I119" s="13">
        <f>SUM(I2:I118)</f>
        <v>699555476.19076502</v>
      </c>
      <c r="J119" s="14">
        <f t="shared" si="12"/>
        <v>49646386.099978089</v>
      </c>
      <c r="K119" s="13">
        <f>SUM(K2:K118)</f>
        <v>721230117.82706499</v>
      </c>
      <c r="L119" s="13">
        <f>SUM(L2:L118)</f>
        <v>27971744.463678196</v>
      </c>
      <c r="M119" s="13">
        <v>21246964.68000003</v>
      </c>
      <c r="N119" s="13">
        <f>SUM(N2:N118)</f>
        <v>699983153.14706504</v>
      </c>
      <c r="O119" s="13">
        <f t="shared" si="18"/>
        <v>427676.95630002022</v>
      </c>
      <c r="P119" s="13"/>
      <c r="Q119" s="6">
        <f t="shared" ref="Q119:R119" si="22">SUM(Q2:Q118)</f>
        <v>50003</v>
      </c>
      <c r="R119" s="6">
        <f t="shared" si="22"/>
        <v>49467</v>
      </c>
      <c r="S119" s="6"/>
    </row>
    <row r="120" spans="1:19" x14ac:dyDescent="0.3">
      <c r="O120" s="6"/>
      <c r="P120" s="6"/>
    </row>
    <row r="121" spans="1:19" x14ac:dyDescent="0.3">
      <c r="I121" s="4" t="s">
        <v>114</v>
      </c>
      <c r="N121" s="4" t="s">
        <v>114</v>
      </c>
      <c r="O121" s="6">
        <f>COUNTIF(O$2:O$118,"&lt;0")</f>
        <v>57</v>
      </c>
      <c r="P121" s="6"/>
    </row>
    <row r="122" spans="1:19" x14ac:dyDescent="0.3">
      <c r="I122" s="4" t="s">
        <v>115</v>
      </c>
      <c r="N122" s="4" t="s">
        <v>115</v>
      </c>
      <c r="O122" s="6">
        <f>COUNTIF(O$2:O$118,"&gt;0")</f>
        <v>58</v>
      </c>
      <c r="P122" s="6"/>
    </row>
  </sheetData>
  <autoFilter ref="A1:S122" xr:uid="{04980DEC-D102-4EA2-B359-10CEAF047A2A}"/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B9756-7715-4260-A741-8D4EA45F6132}">
  <dimension ref="A1:T122"/>
  <sheetViews>
    <sheetView zoomScale="80" zoomScaleNormal="80" workbookViewId="0">
      <pane xSplit="2" ySplit="1" topLeftCell="C44" activePane="bottomRight" state="frozen"/>
      <selection pane="topRight" activeCell="C1" sqref="C1"/>
      <selection pane="bottomLeft" activeCell="A3" sqref="A3"/>
      <selection pane="bottomRight" activeCell="F59" sqref="F59"/>
    </sheetView>
  </sheetViews>
  <sheetFormatPr defaultColWidth="12.09765625" defaultRowHeight="15.6" x14ac:dyDescent="0.3"/>
  <cols>
    <col min="1" max="1" width="7.3984375" style="1" customWidth="1"/>
    <col min="2" max="2" width="25.5" style="1" customWidth="1"/>
    <col min="3" max="3" width="7.5" style="2" customWidth="1"/>
    <col min="4" max="4" width="10.3984375" style="15" customWidth="1"/>
    <col min="5" max="5" width="7.09765625" style="15" customWidth="1"/>
    <col min="6" max="6" width="8.5" style="15" customWidth="1"/>
    <col min="7" max="7" width="6.09765625" style="15" customWidth="1"/>
    <col min="8" max="8" width="15" style="5" customWidth="1"/>
    <col min="9" max="9" width="13.5" style="5" customWidth="1"/>
    <col min="10" max="10" width="14" style="4" bestFit="1" customWidth="1"/>
    <col min="11" max="11" width="15" style="5" customWidth="1"/>
    <col min="12" max="12" width="14.3984375" style="5" customWidth="1"/>
    <col min="13" max="13" width="12.59765625" style="5" customWidth="1"/>
    <col min="14" max="14" width="13.3984375" style="5" customWidth="1"/>
    <col min="15" max="15" width="14" style="4" bestFit="1" customWidth="1"/>
    <col min="16" max="16" width="11.19921875" style="5" customWidth="1"/>
    <col min="17" max="17" width="10.5" style="6" customWidth="1"/>
    <col min="18" max="18" width="10.8984375" style="6" customWidth="1"/>
    <col min="19" max="16384" width="12.09765625" style="9"/>
  </cols>
  <sheetData>
    <row r="1" spans="1:20" s="3" customFormat="1" ht="93.6" x14ac:dyDescent="0.3">
      <c r="A1" s="26" t="s">
        <v>1</v>
      </c>
      <c r="B1" s="16" t="s">
        <v>2</v>
      </c>
      <c r="C1" s="16" t="s">
        <v>0</v>
      </c>
      <c r="D1" s="16" t="s">
        <v>3</v>
      </c>
      <c r="E1" s="16" t="s">
        <v>123</v>
      </c>
      <c r="F1" s="16" t="s">
        <v>146</v>
      </c>
      <c r="G1" s="16" t="s">
        <v>142</v>
      </c>
      <c r="H1" s="16" t="s">
        <v>125</v>
      </c>
      <c r="I1" s="16" t="s">
        <v>124</v>
      </c>
      <c r="J1" s="19" t="s">
        <v>126</v>
      </c>
      <c r="K1" s="16" t="s">
        <v>127</v>
      </c>
      <c r="L1" s="17" t="s">
        <v>128</v>
      </c>
      <c r="M1" s="17" t="s">
        <v>129</v>
      </c>
      <c r="N1" s="16" t="s">
        <v>4</v>
      </c>
      <c r="O1" s="19" t="s">
        <v>130</v>
      </c>
      <c r="P1" s="16" t="s">
        <v>131</v>
      </c>
      <c r="Q1" s="17" t="s">
        <v>132</v>
      </c>
      <c r="R1" s="17" t="s">
        <v>133</v>
      </c>
    </row>
    <row r="2" spans="1:20" x14ac:dyDescent="0.3">
      <c r="A2" s="23">
        <v>471</v>
      </c>
      <c r="B2" s="24" t="s">
        <v>35</v>
      </c>
      <c r="C2" s="20">
        <v>2</v>
      </c>
      <c r="D2" s="21">
        <v>572</v>
      </c>
      <c r="E2" s="22">
        <v>0.31647422345096765</v>
      </c>
      <c r="F2" s="22">
        <f>VLOOKUP(A2,[6]DCPS!$C$2:$AO$117,39,FALSE)</f>
        <v>0.90999999999999992</v>
      </c>
      <c r="G2" s="21">
        <v>4</v>
      </c>
      <c r="H2" s="8">
        <v>8010770.6191043369</v>
      </c>
      <c r="I2" s="7">
        <v>9868655.3873092383</v>
      </c>
      <c r="J2" s="18">
        <f t="shared" ref="J2:J33" si="0">H2-I2</f>
        <v>-1857884.7682049014</v>
      </c>
      <c r="K2" s="8">
        <v>7766415.3329835339</v>
      </c>
      <c r="L2" s="8">
        <f t="shared" ref="L2:L33" si="1">H2-K2</f>
        <v>244355.2861208031</v>
      </c>
      <c r="M2" s="8">
        <v>430255.1</v>
      </c>
      <c r="N2" s="8">
        <f t="shared" ref="N2:N33" si="2">H2-L2-M2</f>
        <v>7336160.2329835342</v>
      </c>
      <c r="O2" s="18">
        <f t="shared" ref="O2:O33" si="3">N2-I2</f>
        <v>-2532495.1543257041</v>
      </c>
      <c r="P2" s="10">
        <f t="shared" ref="P2:P33" si="4">D2</f>
        <v>572</v>
      </c>
      <c r="Q2" s="6">
        <v>593</v>
      </c>
      <c r="R2" s="6">
        <f t="shared" ref="R2:R33" si="5">D2-Q2</f>
        <v>-21</v>
      </c>
      <c r="S2" s="11"/>
      <c r="T2" s="11"/>
    </row>
    <row r="3" spans="1:20" x14ac:dyDescent="0.3">
      <c r="A3" s="23">
        <v>318</v>
      </c>
      <c r="B3" s="24" t="s">
        <v>36</v>
      </c>
      <c r="C3" s="20">
        <v>8</v>
      </c>
      <c r="D3" s="21">
        <v>493</v>
      </c>
      <c r="E3" s="22">
        <v>0.70811359026369158</v>
      </c>
      <c r="F3" s="21" t="s">
        <v>12</v>
      </c>
      <c r="G3" s="21" t="s">
        <v>12</v>
      </c>
      <c r="H3" s="8">
        <v>6733769.9715023329</v>
      </c>
      <c r="I3" s="7">
        <v>7789471</v>
      </c>
      <c r="J3" s="18">
        <f t="shared" si="0"/>
        <v>-1055701.0284976671</v>
      </c>
      <c r="K3" s="8">
        <v>6476632.1206352226</v>
      </c>
      <c r="L3" s="8">
        <f t="shared" si="1"/>
        <v>257137.8508671103</v>
      </c>
      <c r="M3" s="8">
        <v>108165.6</v>
      </c>
      <c r="N3" s="8">
        <f t="shared" si="2"/>
        <v>6368466.520635223</v>
      </c>
      <c r="O3" s="18">
        <f t="shared" si="3"/>
        <v>-1421004.479364777</v>
      </c>
      <c r="P3" s="10">
        <f t="shared" si="4"/>
        <v>493</v>
      </c>
      <c r="Q3" s="6">
        <v>643</v>
      </c>
      <c r="R3" s="6">
        <f t="shared" si="5"/>
        <v>-150</v>
      </c>
      <c r="S3" s="11"/>
      <c r="T3" s="11"/>
    </row>
    <row r="4" spans="1:20" x14ac:dyDescent="0.3">
      <c r="A4" s="23">
        <v>452</v>
      </c>
      <c r="B4" s="24" t="s">
        <v>8</v>
      </c>
      <c r="C4" s="20">
        <v>8</v>
      </c>
      <c r="D4" s="21">
        <v>568</v>
      </c>
      <c r="E4" s="22">
        <v>0.90594335242222568</v>
      </c>
      <c r="F4" s="22">
        <f>VLOOKUP(A4,[6]DCPS!$C$2:$AO$117,39,FALSE)</f>
        <v>1</v>
      </c>
      <c r="G4" s="21">
        <v>1</v>
      </c>
      <c r="H4" s="8">
        <v>12362341.204898631</v>
      </c>
      <c r="I4" s="7">
        <v>12527430.579685252</v>
      </c>
      <c r="J4" s="18">
        <f t="shared" si="0"/>
        <v>-165089.37478662096</v>
      </c>
      <c r="K4" s="8">
        <v>11970416.959632548</v>
      </c>
      <c r="L4" s="8">
        <f t="shared" si="1"/>
        <v>391924.24526608363</v>
      </c>
      <c r="M4" s="8">
        <v>817540.8</v>
      </c>
      <c r="N4" s="8">
        <f t="shared" si="2"/>
        <v>11152876.159632547</v>
      </c>
      <c r="O4" s="18">
        <f t="shared" si="3"/>
        <v>-1374554.4200527053</v>
      </c>
      <c r="P4" s="10">
        <f t="shared" si="4"/>
        <v>568</v>
      </c>
      <c r="Q4" s="6">
        <v>836</v>
      </c>
      <c r="R4" s="6">
        <f t="shared" si="5"/>
        <v>-268</v>
      </c>
      <c r="S4" s="11"/>
      <c r="T4" s="11"/>
    </row>
    <row r="5" spans="1:20" x14ac:dyDescent="0.3">
      <c r="A5" s="23">
        <v>249</v>
      </c>
      <c r="B5" s="24" t="s">
        <v>43</v>
      </c>
      <c r="C5" s="20">
        <v>8</v>
      </c>
      <c r="D5" s="21">
        <v>339</v>
      </c>
      <c r="E5" s="22">
        <v>0.98230088495575218</v>
      </c>
      <c r="F5" s="22">
        <f>VLOOKUP(A5,[6]DCPS!$C$2:$AO$117,39,FALSE)</f>
        <v>1</v>
      </c>
      <c r="G5" s="21">
        <v>2</v>
      </c>
      <c r="H5" s="8">
        <v>4838902.9207482841</v>
      </c>
      <c r="I5" s="7">
        <v>5823969.8518771529</v>
      </c>
      <c r="J5" s="18">
        <f t="shared" si="0"/>
        <v>-985066.93112886883</v>
      </c>
      <c r="K5" s="8">
        <v>4653917.6156506753</v>
      </c>
      <c r="L5" s="8">
        <f t="shared" si="1"/>
        <v>184985.30509760883</v>
      </c>
      <c r="M5" s="8">
        <v>142677</v>
      </c>
      <c r="N5" s="8">
        <f t="shared" si="2"/>
        <v>4511240.6156506753</v>
      </c>
      <c r="O5" s="18">
        <f t="shared" si="3"/>
        <v>-1312729.2362264777</v>
      </c>
      <c r="P5" s="10">
        <f t="shared" si="4"/>
        <v>339</v>
      </c>
      <c r="Q5" s="6">
        <v>349</v>
      </c>
      <c r="R5" s="6">
        <f t="shared" si="5"/>
        <v>-10</v>
      </c>
      <c r="S5" s="11"/>
      <c r="T5" s="11"/>
    </row>
    <row r="6" spans="1:20" x14ac:dyDescent="0.3">
      <c r="A6" s="23">
        <v>450</v>
      </c>
      <c r="B6" s="24" t="s">
        <v>7</v>
      </c>
      <c r="C6" s="20">
        <v>8</v>
      </c>
      <c r="D6" s="21">
        <v>266</v>
      </c>
      <c r="E6" s="22">
        <v>0.95386112339672702</v>
      </c>
      <c r="F6" s="22">
        <f>VLOOKUP(A6,[6]DCPS!$C$2:$AO$117,39,FALSE)</f>
        <v>0.99999999999999989</v>
      </c>
      <c r="G6" s="21">
        <v>1</v>
      </c>
      <c r="H6" s="8">
        <v>8488515.3963758387</v>
      </c>
      <c r="I6" s="7">
        <v>8808200.6172237806</v>
      </c>
      <c r="J6" s="18">
        <f t="shared" si="0"/>
        <v>-319685.22084794194</v>
      </c>
      <c r="K6" s="8">
        <v>8213046.7185743479</v>
      </c>
      <c r="L6" s="8">
        <f t="shared" si="1"/>
        <v>275468.67780149076</v>
      </c>
      <c r="M6" s="8">
        <v>673863</v>
      </c>
      <c r="N6" s="8">
        <f t="shared" si="2"/>
        <v>7539183.7185743479</v>
      </c>
      <c r="O6" s="18">
        <f t="shared" si="3"/>
        <v>-1269016.8986494327</v>
      </c>
      <c r="P6" s="10">
        <f t="shared" si="4"/>
        <v>266</v>
      </c>
      <c r="Q6" s="6">
        <v>346</v>
      </c>
      <c r="R6" s="6">
        <f t="shared" si="5"/>
        <v>-80</v>
      </c>
      <c r="S6" s="11"/>
      <c r="T6" s="11"/>
    </row>
    <row r="7" spans="1:20" x14ac:dyDescent="0.3">
      <c r="A7" s="23">
        <v>344</v>
      </c>
      <c r="B7" s="24" t="s">
        <v>53</v>
      </c>
      <c r="C7" s="20">
        <v>8</v>
      </c>
      <c r="D7" s="21">
        <v>279</v>
      </c>
      <c r="E7" s="22">
        <v>0.9066446098704164</v>
      </c>
      <c r="F7" s="22">
        <f>VLOOKUP(A7,[6]DCPS!$C$2:$AO$117,39,FALSE)</f>
        <v>1</v>
      </c>
      <c r="G7" s="21">
        <v>2</v>
      </c>
      <c r="H7" s="8">
        <v>4144251.9664523066</v>
      </c>
      <c r="I7" s="7">
        <v>5188278.308988722</v>
      </c>
      <c r="J7" s="18">
        <f t="shared" si="0"/>
        <v>-1044026.3425364154</v>
      </c>
      <c r="K7" s="8">
        <v>3984049.3233944862</v>
      </c>
      <c r="L7" s="8">
        <f t="shared" si="1"/>
        <v>160202.64305782039</v>
      </c>
      <c r="M7" s="8">
        <v>57070.8</v>
      </c>
      <c r="N7" s="8">
        <f t="shared" si="2"/>
        <v>3926978.5233944864</v>
      </c>
      <c r="O7" s="18">
        <f t="shared" si="3"/>
        <v>-1261299.7855942356</v>
      </c>
      <c r="P7" s="10">
        <f t="shared" si="4"/>
        <v>279</v>
      </c>
      <c r="Q7" s="6">
        <v>338</v>
      </c>
      <c r="R7" s="6">
        <f t="shared" si="5"/>
        <v>-59</v>
      </c>
      <c r="S7" s="11"/>
      <c r="T7" s="11"/>
    </row>
    <row r="8" spans="1:20" x14ac:dyDescent="0.3">
      <c r="A8" s="23">
        <v>302</v>
      </c>
      <c r="B8" s="24" t="s">
        <v>82</v>
      </c>
      <c r="C8" s="20">
        <v>4</v>
      </c>
      <c r="D8" s="21">
        <v>495</v>
      </c>
      <c r="E8" s="22">
        <v>0.60426522779463954</v>
      </c>
      <c r="F8" s="22">
        <f>VLOOKUP(A8,[6]DCPS!$C$2:$AO$117,39,FALSE)</f>
        <v>0.99</v>
      </c>
      <c r="G8" s="21">
        <v>3</v>
      </c>
      <c r="H8" s="8">
        <v>8290914.2783561936</v>
      </c>
      <c r="I8" s="7">
        <v>9084065.820645703</v>
      </c>
      <c r="J8" s="18">
        <f t="shared" si="0"/>
        <v>-793151.54228950944</v>
      </c>
      <c r="K8" s="8">
        <v>7969896.8273226488</v>
      </c>
      <c r="L8" s="8">
        <f t="shared" si="1"/>
        <v>321017.45103354473</v>
      </c>
      <c r="M8" s="8">
        <v>114141.6</v>
      </c>
      <c r="N8" s="8">
        <f t="shared" si="2"/>
        <v>7855755.2273226492</v>
      </c>
      <c r="O8" s="18">
        <f t="shared" si="3"/>
        <v>-1228310.5933230538</v>
      </c>
      <c r="P8" s="10">
        <f t="shared" si="4"/>
        <v>495</v>
      </c>
      <c r="Q8" s="6">
        <v>543</v>
      </c>
      <c r="R8" s="6">
        <f t="shared" si="5"/>
        <v>-48</v>
      </c>
      <c r="S8" s="11"/>
      <c r="T8" s="11"/>
    </row>
    <row r="9" spans="1:20" x14ac:dyDescent="0.3">
      <c r="A9" s="23">
        <v>464</v>
      </c>
      <c r="B9" s="24" t="s">
        <v>113</v>
      </c>
      <c r="C9" s="20">
        <v>7</v>
      </c>
      <c r="D9" s="21">
        <v>400</v>
      </c>
      <c r="E9" s="22">
        <v>0.8103300330033002</v>
      </c>
      <c r="F9" s="22">
        <f>VLOOKUP(A9,[6]DCPS!$C$2:$AO$117,39,FALSE)</f>
        <v>0.98999999999999988</v>
      </c>
      <c r="G9" s="21">
        <v>2</v>
      </c>
      <c r="H9" s="8">
        <v>9423730.3932715561</v>
      </c>
      <c r="I9" s="7">
        <v>9460168.435419023</v>
      </c>
      <c r="J9" s="18">
        <f t="shared" si="0"/>
        <v>-36438.042147466913</v>
      </c>
      <c r="K9" s="8">
        <v>9153676.8852115981</v>
      </c>
      <c r="L9" s="8">
        <f t="shared" si="1"/>
        <v>270053.508059958</v>
      </c>
      <c r="M9" s="8">
        <v>590096.19999999995</v>
      </c>
      <c r="N9" s="8">
        <f t="shared" si="2"/>
        <v>8563580.6852115989</v>
      </c>
      <c r="O9" s="18">
        <f t="shared" si="3"/>
        <v>-896587.75020742416</v>
      </c>
      <c r="P9" s="10">
        <f t="shared" si="4"/>
        <v>400</v>
      </c>
      <c r="Q9" s="6">
        <v>415</v>
      </c>
      <c r="R9" s="6">
        <f t="shared" si="5"/>
        <v>-15</v>
      </c>
      <c r="S9" s="11"/>
      <c r="T9" s="11"/>
    </row>
    <row r="10" spans="1:20" ht="31.2" x14ac:dyDescent="0.3">
      <c r="A10" s="23">
        <v>474</v>
      </c>
      <c r="B10" s="24" t="s">
        <v>107</v>
      </c>
      <c r="C10" s="20">
        <v>1</v>
      </c>
      <c r="D10" s="21">
        <v>136</v>
      </c>
      <c r="E10" s="22">
        <v>0</v>
      </c>
      <c r="F10" s="22">
        <f>VLOOKUP(A10,[6]DCPS!$C$2:$AO$117,39,FALSE)</f>
        <v>1.0099999999999998</v>
      </c>
      <c r="G10" s="21">
        <v>2</v>
      </c>
      <c r="H10" s="8">
        <v>4240204.3820000002</v>
      </c>
      <c r="I10" s="7">
        <v>4458055.5203959225</v>
      </c>
      <c r="J10" s="18">
        <f t="shared" si="0"/>
        <v>-217851.13839592226</v>
      </c>
      <c r="K10" s="8">
        <v>3957827.7630834286</v>
      </c>
      <c r="L10" s="8">
        <f t="shared" si="1"/>
        <v>282376.61891657161</v>
      </c>
      <c r="M10" s="8">
        <v>295048.09999999998</v>
      </c>
      <c r="N10" s="8">
        <f t="shared" si="2"/>
        <v>3662779.6630834285</v>
      </c>
      <c r="O10" s="18">
        <f t="shared" si="3"/>
        <v>-795275.85731249396</v>
      </c>
      <c r="P10" s="10">
        <f t="shared" si="4"/>
        <v>136</v>
      </c>
      <c r="Q10" s="6">
        <v>209</v>
      </c>
      <c r="R10" s="6">
        <f t="shared" si="5"/>
        <v>-73</v>
      </c>
    </row>
    <row r="11" spans="1:20" x14ac:dyDescent="0.3">
      <c r="A11" s="23">
        <v>413</v>
      </c>
      <c r="B11" s="24" t="s">
        <v>41</v>
      </c>
      <c r="C11" s="20">
        <v>8</v>
      </c>
      <c r="D11" s="21">
        <v>353</v>
      </c>
      <c r="E11" s="22">
        <v>0.89386156524113458</v>
      </c>
      <c r="F11" s="22">
        <f>VLOOKUP(A11,[6]DCPS!$C$2:$AO$117,39,FALSE)</f>
        <v>1</v>
      </c>
      <c r="G11" s="21">
        <v>2</v>
      </c>
      <c r="H11" s="8">
        <v>6405842.3818748053</v>
      </c>
      <c r="I11" s="7">
        <v>6538820.5637735706</v>
      </c>
      <c r="J11" s="18">
        <f t="shared" si="0"/>
        <v>-132978.18189876527</v>
      </c>
      <c r="K11" s="8">
        <v>6162648.6687437184</v>
      </c>
      <c r="L11" s="8">
        <f t="shared" si="1"/>
        <v>243193.7131310869</v>
      </c>
      <c r="M11" s="8">
        <v>388291.54000000004</v>
      </c>
      <c r="N11" s="8">
        <f t="shared" si="2"/>
        <v>5774357.1287437184</v>
      </c>
      <c r="O11" s="18">
        <f t="shared" si="3"/>
        <v>-764463.4350298522</v>
      </c>
      <c r="P11" s="10">
        <f t="shared" si="4"/>
        <v>353</v>
      </c>
      <c r="Q11" s="6">
        <v>353</v>
      </c>
      <c r="R11" s="6">
        <f t="shared" si="5"/>
        <v>0</v>
      </c>
    </row>
    <row r="12" spans="1:20" x14ac:dyDescent="0.3">
      <c r="A12" s="23">
        <v>227</v>
      </c>
      <c r="B12" s="24" t="s">
        <v>39</v>
      </c>
      <c r="C12" s="20">
        <v>1</v>
      </c>
      <c r="D12" s="21">
        <v>395</v>
      </c>
      <c r="E12" s="22">
        <v>0.57633662794058149</v>
      </c>
      <c r="F12" s="22">
        <f>VLOOKUP(A12,[6]DCPS!$C$2:$AO$117,39,FALSE)</f>
        <v>0.91999999999999982</v>
      </c>
      <c r="G12" s="21">
        <v>4</v>
      </c>
      <c r="H12" s="8">
        <v>6074896.0579556832</v>
      </c>
      <c r="I12" s="7">
        <v>6537258.2483359324</v>
      </c>
      <c r="J12" s="18">
        <f t="shared" si="0"/>
        <v>-462362.19038024917</v>
      </c>
      <c r="K12" s="8">
        <v>5830720.4929230139</v>
      </c>
      <c r="L12" s="8">
        <f t="shared" si="1"/>
        <v>244175.56503266934</v>
      </c>
      <c r="M12" s="8">
        <v>57070.8</v>
      </c>
      <c r="N12" s="8">
        <f t="shared" si="2"/>
        <v>5773649.6929230141</v>
      </c>
      <c r="O12" s="18">
        <f t="shared" si="3"/>
        <v>-763608.55541291833</v>
      </c>
      <c r="P12" s="10">
        <f t="shared" si="4"/>
        <v>395</v>
      </c>
      <c r="Q12" s="6">
        <v>407</v>
      </c>
      <c r="R12" s="6">
        <f t="shared" si="5"/>
        <v>-12</v>
      </c>
    </row>
    <row r="13" spans="1:20" x14ac:dyDescent="0.3">
      <c r="A13" s="23">
        <v>325</v>
      </c>
      <c r="B13" s="24" t="s">
        <v>99</v>
      </c>
      <c r="C13" s="20">
        <v>7</v>
      </c>
      <c r="D13" s="21">
        <v>327</v>
      </c>
      <c r="E13" s="22">
        <v>0.85932721712538229</v>
      </c>
      <c r="F13" s="22">
        <f>VLOOKUP(A13,[6]DCPS!$C$2:$AO$117,39,FALSE)</f>
        <v>1</v>
      </c>
      <c r="G13" s="21">
        <v>1</v>
      </c>
      <c r="H13" s="8">
        <v>5326247.5668742824</v>
      </c>
      <c r="I13" s="7">
        <v>5805676.5148612913</v>
      </c>
      <c r="J13" s="18">
        <f t="shared" si="0"/>
        <v>-479428.94798700884</v>
      </c>
      <c r="K13" s="8">
        <v>5115860.0054260166</v>
      </c>
      <c r="L13" s="8">
        <f t="shared" si="1"/>
        <v>210387.5614482658</v>
      </c>
      <c r="M13" s="8">
        <v>57070.8</v>
      </c>
      <c r="N13" s="8">
        <f t="shared" si="2"/>
        <v>5058789.2054260168</v>
      </c>
      <c r="O13" s="18">
        <f t="shared" si="3"/>
        <v>-746887.30943527445</v>
      </c>
      <c r="P13" s="10">
        <f t="shared" si="4"/>
        <v>327</v>
      </c>
      <c r="Q13" s="6">
        <v>377</v>
      </c>
      <c r="R13" s="6">
        <f t="shared" si="5"/>
        <v>-50</v>
      </c>
    </row>
    <row r="14" spans="1:20" x14ac:dyDescent="0.3">
      <c r="A14" s="23">
        <v>238</v>
      </c>
      <c r="B14" s="24" t="s">
        <v>37</v>
      </c>
      <c r="C14" s="20">
        <v>8</v>
      </c>
      <c r="D14" s="21">
        <v>286</v>
      </c>
      <c r="E14" s="22">
        <v>0.86533736533736538</v>
      </c>
      <c r="F14" s="22">
        <f>VLOOKUP(A14,[6]DCPS!$C$2:$AO$117,39,FALSE)</f>
        <v>1</v>
      </c>
      <c r="G14" s="21">
        <v>2</v>
      </c>
      <c r="H14" s="8">
        <v>4110119.7038419791</v>
      </c>
      <c r="I14" s="7">
        <v>4613121.6259279251</v>
      </c>
      <c r="J14" s="18">
        <f t="shared" si="0"/>
        <v>-503001.92208594596</v>
      </c>
      <c r="K14" s="8">
        <v>3949609.5580674526</v>
      </c>
      <c r="L14" s="8">
        <f t="shared" si="1"/>
        <v>160510.14577452652</v>
      </c>
      <c r="M14" s="8">
        <v>57070.8</v>
      </c>
      <c r="N14" s="8">
        <f t="shared" si="2"/>
        <v>3892538.7580674528</v>
      </c>
      <c r="O14" s="18">
        <f t="shared" si="3"/>
        <v>-720582.8678604723</v>
      </c>
      <c r="P14" s="10">
        <f t="shared" si="4"/>
        <v>286</v>
      </c>
      <c r="Q14" s="6">
        <v>293</v>
      </c>
      <c r="R14" s="6">
        <f t="shared" si="5"/>
        <v>-7</v>
      </c>
    </row>
    <row r="15" spans="1:20" x14ac:dyDescent="0.3">
      <c r="A15" s="23">
        <v>299</v>
      </c>
      <c r="B15" s="24" t="s">
        <v>79</v>
      </c>
      <c r="C15" s="20">
        <v>7</v>
      </c>
      <c r="D15" s="21">
        <v>300</v>
      </c>
      <c r="E15" s="22">
        <v>0.82333333333333336</v>
      </c>
      <c r="F15" s="22">
        <f>VLOOKUP(A15,[6]DCPS!$C$2:$AO$117,39,FALSE)</f>
        <v>0.99</v>
      </c>
      <c r="G15" s="21">
        <v>3</v>
      </c>
      <c r="H15" s="8">
        <v>4981851.1407739846</v>
      </c>
      <c r="I15" s="7">
        <v>5217788.0809620824</v>
      </c>
      <c r="J15" s="18">
        <f t="shared" si="0"/>
        <v>-235936.94018809777</v>
      </c>
      <c r="K15" s="8">
        <v>4790496.7704321742</v>
      </c>
      <c r="L15" s="8">
        <f t="shared" si="1"/>
        <v>191354.3703418104</v>
      </c>
      <c r="M15" s="8">
        <v>54082.8</v>
      </c>
      <c r="N15" s="8">
        <f t="shared" si="2"/>
        <v>4736413.9704321744</v>
      </c>
      <c r="O15" s="18">
        <f t="shared" si="3"/>
        <v>-481374.11052990798</v>
      </c>
      <c r="P15" s="10">
        <f t="shared" si="4"/>
        <v>300</v>
      </c>
      <c r="Q15" s="6">
        <v>353</v>
      </c>
      <c r="R15" s="6">
        <f t="shared" si="5"/>
        <v>-53</v>
      </c>
    </row>
    <row r="16" spans="1:20" x14ac:dyDescent="0.3">
      <c r="A16" s="23">
        <v>285</v>
      </c>
      <c r="B16" s="24" t="s">
        <v>69</v>
      </c>
      <c r="C16" s="20">
        <v>8</v>
      </c>
      <c r="D16" s="21">
        <v>311</v>
      </c>
      <c r="E16" s="22">
        <v>0.90042154494684545</v>
      </c>
      <c r="F16" s="22">
        <f>VLOOKUP(A16,[6]DCPS!$C$2:$AO$117,39,FALSE)</f>
        <v>1</v>
      </c>
      <c r="G16" s="21">
        <v>1</v>
      </c>
      <c r="H16" s="8">
        <v>5021957.5993053839</v>
      </c>
      <c r="I16" s="7">
        <v>5259653.0103897471</v>
      </c>
      <c r="J16" s="18">
        <f t="shared" si="0"/>
        <v>-237695.41108436324</v>
      </c>
      <c r="K16" s="8">
        <v>4835998.119414987</v>
      </c>
      <c r="L16" s="8">
        <f t="shared" si="1"/>
        <v>185959.47989039682</v>
      </c>
      <c r="M16" s="8">
        <v>54082.8</v>
      </c>
      <c r="N16" s="8">
        <f t="shared" si="2"/>
        <v>4781915.3194149872</v>
      </c>
      <c r="O16" s="18">
        <f t="shared" si="3"/>
        <v>-477737.69097475987</v>
      </c>
      <c r="P16" s="10">
        <f t="shared" si="4"/>
        <v>311</v>
      </c>
      <c r="Q16" s="6">
        <v>403</v>
      </c>
      <c r="R16" s="6">
        <f t="shared" si="5"/>
        <v>-92</v>
      </c>
    </row>
    <row r="17" spans="1:18" x14ac:dyDescent="0.3">
      <c r="A17" s="23">
        <v>247</v>
      </c>
      <c r="B17" s="24" t="s">
        <v>22</v>
      </c>
      <c r="C17" s="20">
        <v>7</v>
      </c>
      <c r="D17" s="21">
        <v>220</v>
      </c>
      <c r="E17" s="22">
        <v>0.84090909090909094</v>
      </c>
      <c r="F17" s="22">
        <f>VLOOKUP(A17,[6]DCPS!$C$2:$AO$117,39,FALSE)</f>
        <v>1</v>
      </c>
      <c r="G17" s="21">
        <v>1</v>
      </c>
      <c r="H17" s="8">
        <v>4216592.5294859717</v>
      </c>
      <c r="I17" s="7">
        <v>4381901.667808</v>
      </c>
      <c r="J17" s="18">
        <f t="shared" si="0"/>
        <v>-165309.13832202833</v>
      </c>
      <c r="K17" s="8">
        <v>4058385.7433651816</v>
      </c>
      <c r="L17" s="8">
        <f t="shared" si="1"/>
        <v>158206.78612079006</v>
      </c>
      <c r="M17" s="8">
        <v>108165.6</v>
      </c>
      <c r="N17" s="8">
        <f t="shared" si="2"/>
        <v>3950220.1433651815</v>
      </c>
      <c r="O17" s="18">
        <f t="shared" si="3"/>
        <v>-431681.52444281848</v>
      </c>
      <c r="P17" s="10">
        <f t="shared" si="4"/>
        <v>220</v>
      </c>
      <c r="Q17" s="6">
        <v>269</v>
      </c>
      <c r="R17" s="6">
        <f t="shared" si="5"/>
        <v>-49</v>
      </c>
    </row>
    <row r="18" spans="1:18" x14ac:dyDescent="0.3">
      <c r="A18" s="23">
        <v>416</v>
      </c>
      <c r="B18" s="24" t="s">
        <v>49</v>
      </c>
      <c r="C18" s="20">
        <v>8</v>
      </c>
      <c r="D18" s="21">
        <v>295</v>
      </c>
      <c r="E18" s="22">
        <v>0.91067866359768435</v>
      </c>
      <c r="F18" s="22">
        <f>VLOOKUP(A18,[6]DCPS!$C$2:$AO$117,39,FALSE)</f>
        <v>0.99</v>
      </c>
      <c r="G18" s="21">
        <v>2</v>
      </c>
      <c r="H18" s="8">
        <v>4834915.8421061244</v>
      </c>
      <c r="I18" s="7">
        <v>4827185.9787526121</v>
      </c>
      <c r="J18" s="18">
        <f t="shared" si="0"/>
        <v>7729.8633535122499</v>
      </c>
      <c r="K18" s="8">
        <v>4654703.6232379926</v>
      </c>
      <c r="L18" s="8">
        <f t="shared" si="1"/>
        <v>180212.21886813175</v>
      </c>
      <c r="M18" s="8">
        <v>249079.28</v>
      </c>
      <c r="N18" s="8">
        <f t="shared" si="2"/>
        <v>4405624.3432379924</v>
      </c>
      <c r="O18" s="18">
        <f t="shared" si="3"/>
        <v>-421561.63551461976</v>
      </c>
      <c r="P18" s="10">
        <f t="shared" si="4"/>
        <v>295</v>
      </c>
      <c r="Q18" s="6">
        <v>270</v>
      </c>
      <c r="R18" s="6">
        <f t="shared" si="5"/>
        <v>25</v>
      </c>
    </row>
    <row r="19" spans="1:18" x14ac:dyDescent="0.3">
      <c r="A19" s="23">
        <v>221</v>
      </c>
      <c r="B19" s="24" t="s">
        <v>21</v>
      </c>
      <c r="C19" s="20">
        <v>7</v>
      </c>
      <c r="D19" s="21">
        <v>296</v>
      </c>
      <c r="E19" s="22">
        <v>0.74990319832726704</v>
      </c>
      <c r="F19" s="22">
        <f>VLOOKUP(A19,[6]DCPS!$C$2:$AO$117,39,FALSE)</f>
        <v>1</v>
      </c>
      <c r="G19" s="21">
        <v>2</v>
      </c>
      <c r="H19" s="8">
        <v>4098311.7784298784</v>
      </c>
      <c r="I19" s="7">
        <v>4256792.1956852144</v>
      </c>
      <c r="J19" s="18">
        <f t="shared" si="0"/>
        <v>-158480.41725533595</v>
      </c>
      <c r="K19" s="8">
        <v>3944586.3418105603</v>
      </c>
      <c r="L19" s="8">
        <f t="shared" si="1"/>
        <v>153725.43661931809</v>
      </c>
      <c r="M19" s="8">
        <v>108165.6</v>
      </c>
      <c r="N19" s="8">
        <f t="shared" si="2"/>
        <v>3836420.7418105602</v>
      </c>
      <c r="O19" s="18">
        <f t="shared" si="3"/>
        <v>-420371.45387465414</v>
      </c>
      <c r="P19" s="10">
        <f t="shared" si="4"/>
        <v>296</v>
      </c>
      <c r="Q19" s="6">
        <v>302</v>
      </c>
      <c r="R19" s="6">
        <f t="shared" si="5"/>
        <v>-6</v>
      </c>
    </row>
    <row r="20" spans="1:18" x14ac:dyDescent="0.3">
      <c r="A20" s="23">
        <v>417</v>
      </c>
      <c r="B20" s="24" t="s">
        <v>54</v>
      </c>
      <c r="C20" s="20">
        <v>8</v>
      </c>
      <c r="D20" s="21">
        <v>224</v>
      </c>
      <c r="E20" s="22">
        <v>0.92562413314840497</v>
      </c>
      <c r="F20" s="22">
        <f>VLOOKUP(A20,[6]DCPS!$C$2:$AO$117,39,FALSE)</f>
        <v>1</v>
      </c>
      <c r="G20" s="21">
        <v>1</v>
      </c>
      <c r="H20" s="8">
        <v>4503769.9713608846</v>
      </c>
      <c r="I20" s="7">
        <v>4466368.4553122437</v>
      </c>
      <c r="J20" s="18">
        <f t="shared" si="0"/>
        <v>37401.516048640944</v>
      </c>
      <c r="K20" s="8">
        <v>4341910.6710359696</v>
      </c>
      <c r="L20" s="8">
        <f t="shared" si="1"/>
        <v>161859.30032491498</v>
      </c>
      <c r="M20" s="8">
        <v>295048.09999999998</v>
      </c>
      <c r="N20" s="8">
        <f t="shared" si="2"/>
        <v>4046862.5710359695</v>
      </c>
      <c r="O20" s="18">
        <f t="shared" si="3"/>
        <v>-419505.88427627413</v>
      </c>
      <c r="P20" s="10">
        <f t="shared" si="4"/>
        <v>224</v>
      </c>
      <c r="Q20" s="6">
        <v>193</v>
      </c>
      <c r="R20" s="6">
        <f t="shared" si="5"/>
        <v>31</v>
      </c>
    </row>
    <row r="21" spans="1:18" x14ac:dyDescent="0.3">
      <c r="A21" s="23">
        <v>307</v>
      </c>
      <c r="B21" s="24" t="s">
        <v>87</v>
      </c>
      <c r="C21" s="20">
        <v>8</v>
      </c>
      <c r="D21" s="21">
        <v>261</v>
      </c>
      <c r="E21" s="22">
        <v>0.89655172413793105</v>
      </c>
      <c r="F21" s="22">
        <f>VLOOKUP(A21,[6]DCPS!$C$2:$AO$117,39,FALSE)</f>
        <v>1</v>
      </c>
      <c r="G21" s="21">
        <v>2</v>
      </c>
      <c r="H21" s="8">
        <v>4117007.3563910136</v>
      </c>
      <c r="I21" s="7">
        <v>4278847.9976739995</v>
      </c>
      <c r="J21" s="18">
        <f t="shared" si="0"/>
        <v>-161840.64128298592</v>
      </c>
      <c r="K21" s="8">
        <v>3976914.0229851096</v>
      </c>
      <c r="L21" s="8">
        <f t="shared" si="1"/>
        <v>140093.33340590401</v>
      </c>
      <c r="M21" s="8">
        <v>108165.6</v>
      </c>
      <c r="N21" s="8">
        <f t="shared" si="2"/>
        <v>3868748.4229851095</v>
      </c>
      <c r="O21" s="18">
        <f t="shared" si="3"/>
        <v>-410099.57468889002</v>
      </c>
      <c r="P21" s="10">
        <f t="shared" si="4"/>
        <v>261</v>
      </c>
      <c r="Q21" s="6">
        <v>245</v>
      </c>
      <c r="R21" s="6">
        <f t="shared" si="5"/>
        <v>16</v>
      </c>
    </row>
    <row r="22" spans="1:18" x14ac:dyDescent="0.3">
      <c r="A22" s="23">
        <v>328</v>
      </c>
      <c r="B22" s="24" t="s">
        <v>102</v>
      </c>
      <c r="C22" s="20">
        <v>1</v>
      </c>
      <c r="D22" s="21">
        <v>534</v>
      </c>
      <c r="E22" s="22">
        <v>0.6363367905502737</v>
      </c>
      <c r="F22" s="22">
        <f>VLOOKUP(A22,[6]DCPS!$C$2:$AO$117,39,FALSE)</f>
        <v>0.96000000000000008</v>
      </c>
      <c r="G22" s="21">
        <v>4</v>
      </c>
      <c r="H22" s="8">
        <v>8510099.7163031977</v>
      </c>
      <c r="I22" s="7">
        <v>8467499.8373849858</v>
      </c>
      <c r="J22" s="18">
        <f t="shared" si="0"/>
        <v>42599.878918211907</v>
      </c>
      <c r="K22" s="8">
        <v>8169482.0639133248</v>
      </c>
      <c r="L22" s="8">
        <f t="shared" si="1"/>
        <v>340617.65238987282</v>
      </c>
      <c r="M22" s="8">
        <v>108165.6</v>
      </c>
      <c r="N22" s="8">
        <f t="shared" si="2"/>
        <v>8061316.4639133252</v>
      </c>
      <c r="O22" s="18">
        <f t="shared" si="3"/>
        <v>-406183.37347166054</v>
      </c>
      <c r="P22" s="10">
        <f t="shared" si="4"/>
        <v>534</v>
      </c>
      <c r="Q22" s="6">
        <v>559</v>
      </c>
      <c r="R22" s="6">
        <f t="shared" si="5"/>
        <v>-25</v>
      </c>
    </row>
    <row r="23" spans="1:18" x14ac:dyDescent="0.3">
      <c r="A23" s="23">
        <v>316</v>
      </c>
      <c r="B23" s="24" t="s">
        <v>81</v>
      </c>
      <c r="C23" s="20">
        <v>7</v>
      </c>
      <c r="D23" s="21">
        <v>339</v>
      </c>
      <c r="E23" s="22">
        <v>0.63570611556885703</v>
      </c>
      <c r="F23" s="22">
        <f>VLOOKUP(A23,[6]DCPS!$C$2:$AO$117,39,FALSE)</f>
        <v>0.99</v>
      </c>
      <c r="G23" s="21">
        <v>2</v>
      </c>
      <c r="H23" s="8">
        <v>4281356.4712017868</v>
      </c>
      <c r="I23" s="7">
        <v>4462143.1224761521</v>
      </c>
      <c r="J23" s="18">
        <f t="shared" si="0"/>
        <v>-180786.65127436537</v>
      </c>
      <c r="K23" s="8">
        <v>4113244.0614186637</v>
      </c>
      <c r="L23" s="8">
        <f t="shared" si="1"/>
        <v>168112.40978312306</v>
      </c>
      <c r="M23" s="8">
        <v>57070.8</v>
      </c>
      <c r="N23" s="8">
        <f t="shared" si="2"/>
        <v>4056173.2614186639</v>
      </c>
      <c r="O23" s="18">
        <f t="shared" si="3"/>
        <v>-405969.86105748825</v>
      </c>
      <c r="P23" s="10">
        <f t="shared" si="4"/>
        <v>339</v>
      </c>
      <c r="Q23" s="6">
        <v>317</v>
      </c>
      <c r="R23" s="6">
        <f t="shared" si="5"/>
        <v>22</v>
      </c>
    </row>
    <row r="24" spans="1:18" x14ac:dyDescent="0.3">
      <c r="A24" s="23">
        <v>329</v>
      </c>
      <c r="B24" s="24" t="s">
        <v>103</v>
      </c>
      <c r="C24" s="20">
        <v>8</v>
      </c>
      <c r="D24" s="21">
        <v>500</v>
      </c>
      <c r="E24" s="22">
        <v>0.87764980544747084</v>
      </c>
      <c r="F24" s="22">
        <f>VLOOKUP(A24,[6]DCPS!$C$2:$AO$117,39,FALSE)</f>
        <v>0.99</v>
      </c>
      <c r="G24" s="21">
        <v>3</v>
      </c>
      <c r="H24" s="8">
        <v>6388523.0409264173</v>
      </c>
      <c r="I24" s="7">
        <v>6382629.5513877226</v>
      </c>
      <c r="J24" s="18">
        <f t="shared" si="0"/>
        <v>5893.4895386947319</v>
      </c>
      <c r="K24" s="8">
        <v>6140635.1837682249</v>
      </c>
      <c r="L24" s="8">
        <f t="shared" si="1"/>
        <v>247887.85715819243</v>
      </c>
      <c r="M24" s="8">
        <v>134937.68</v>
      </c>
      <c r="N24" s="8">
        <f t="shared" si="2"/>
        <v>6005697.5037682252</v>
      </c>
      <c r="O24" s="18">
        <f t="shared" si="3"/>
        <v>-376932.0476194974</v>
      </c>
      <c r="P24" s="10">
        <f t="shared" si="4"/>
        <v>500</v>
      </c>
      <c r="Q24" s="6">
        <v>462</v>
      </c>
      <c r="R24" s="6">
        <f t="shared" si="5"/>
        <v>38</v>
      </c>
    </row>
    <row r="25" spans="1:18" x14ac:dyDescent="0.3">
      <c r="A25" s="23">
        <v>288</v>
      </c>
      <c r="B25" s="24" t="s">
        <v>71</v>
      </c>
      <c r="C25" s="20">
        <v>7</v>
      </c>
      <c r="D25" s="21">
        <v>354</v>
      </c>
      <c r="E25" s="22">
        <v>0.79595290037478328</v>
      </c>
      <c r="F25" s="22">
        <f>VLOOKUP(A25,[6]DCPS!$C$2:$AO$117,39,FALSE)</f>
        <v>1</v>
      </c>
      <c r="G25" s="21">
        <v>3</v>
      </c>
      <c r="H25" s="8">
        <v>5136865.4378193729</v>
      </c>
      <c r="I25" s="7">
        <v>5254389.1559984274</v>
      </c>
      <c r="J25" s="18">
        <f t="shared" si="0"/>
        <v>-117523.71817905456</v>
      </c>
      <c r="K25" s="8">
        <v>4937670.8265573597</v>
      </c>
      <c r="L25" s="8">
        <f t="shared" si="1"/>
        <v>199194.6112620132</v>
      </c>
      <c r="M25" s="8">
        <v>54082.8</v>
      </c>
      <c r="N25" s="8">
        <f t="shared" si="2"/>
        <v>4883588.0265573598</v>
      </c>
      <c r="O25" s="18">
        <f t="shared" si="3"/>
        <v>-370801.12944106758</v>
      </c>
      <c r="P25" s="10">
        <f t="shared" si="4"/>
        <v>354</v>
      </c>
      <c r="Q25" s="6">
        <v>387</v>
      </c>
      <c r="R25" s="6">
        <f t="shared" si="5"/>
        <v>-33</v>
      </c>
    </row>
    <row r="26" spans="1:18" x14ac:dyDescent="0.3">
      <c r="A26" s="23">
        <v>332</v>
      </c>
      <c r="B26" s="24" t="s">
        <v>106</v>
      </c>
      <c r="C26" s="20">
        <v>6</v>
      </c>
      <c r="D26" s="21">
        <v>374</v>
      </c>
      <c r="E26" s="22">
        <v>0.82887700534759357</v>
      </c>
      <c r="F26" s="22">
        <f>VLOOKUP(A26,[6]DCPS!$C$2:$AO$117,39,FALSE)</f>
        <v>0.9900000000000001</v>
      </c>
      <c r="G26" s="21">
        <v>3</v>
      </c>
      <c r="H26" s="8">
        <v>6548954.9190413933</v>
      </c>
      <c r="I26" s="7">
        <v>6400571.3778358856</v>
      </c>
      <c r="J26" s="18">
        <f t="shared" si="0"/>
        <v>148383.5412055077</v>
      </c>
      <c r="K26" s="8">
        <v>6293905.6537791211</v>
      </c>
      <c r="L26" s="8">
        <f t="shared" si="1"/>
        <v>255049.26526227221</v>
      </c>
      <c r="M26" s="8">
        <v>236038.47999999998</v>
      </c>
      <c r="N26" s="8">
        <f t="shared" si="2"/>
        <v>6057867.1737791207</v>
      </c>
      <c r="O26" s="18">
        <f t="shared" si="3"/>
        <v>-342704.20405676495</v>
      </c>
      <c r="P26" s="10">
        <f t="shared" si="4"/>
        <v>374</v>
      </c>
      <c r="Q26" s="6">
        <v>429</v>
      </c>
      <c r="R26" s="6">
        <f t="shared" si="5"/>
        <v>-55</v>
      </c>
    </row>
    <row r="27" spans="1:18" x14ac:dyDescent="0.3">
      <c r="A27" s="23">
        <v>220</v>
      </c>
      <c r="B27" s="24" t="s">
        <v>20</v>
      </c>
      <c r="C27" s="20">
        <v>5</v>
      </c>
      <c r="D27" s="21">
        <v>271</v>
      </c>
      <c r="E27" s="22">
        <v>0.51634744918877762</v>
      </c>
      <c r="F27" s="22">
        <f>VLOOKUP(A27,[6]DCPS!$C$2:$AO$117,39,FALSE)</f>
        <v>0.94</v>
      </c>
      <c r="G27" s="21">
        <v>3</v>
      </c>
      <c r="H27" s="8">
        <v>4450938.4460725747</v>
      </c>
      <c r="I27" s="7">
        <v>4500258.5340063907</v>
      </c>
      <c r="J27" s="18">
        <f t="shared" si="0"/>
        <v>-49320.087933816016</v>
      </c>
      <c r="K27" s="8">
        <v>4272659.5580893867</v>
      </c>
      <c r="L27" s="8">
        <f t="shared" si="1"/>
        <v>178278.88798318803</v>
      </c>
      <c r="M27" s="8">
        <v>54082.8</v>
      </c>
      <c r="N27" s="8">
        <f t="shared" si="2"/>
        <v>4218576.7580893869</v>
      </c>
      <c r="O27" s="18">
        <f t="shared" si="3"/>
        <v>-281681.77591700386</v>
      </c>
      <c r="P27" s="10">
        <f t="shared" si="4"/>
        <v>271</v>
      </c>
      <c r="Q27" s="6">
        <v>303</v>
      </c>
      <c r="R27" s="6">
        <f t="shared" si="5"/>
        <v>-32</v>
      </c>
    </row>
    <row r="28" spans="1:18" x14ac:dyDescent="0.3">
      <c r="A28" s="23">
        <v>333</v>
      </c>
      <c r="B28" s="24" t="s">
        <v>108</v>
      </c>
      <c r="C28" s="20">
        <v>6</v>
      </c>
      <c r="D28" s="21">
        <v>447</v>
      </c>
      <c r="E28" s="22">
        <v>0.28725043265375033</v>
      </c>
      <c r="F28" s="22">
        <f>VLOOKUP(A28,[6]DCPS!$C$2:$AO$117,39,FALSE)</f>
        <v>0.73999999999999988</v>
      </c>
      <c r="G28" s="21">
        <v>4</v>
      </c>
      <c r="H28" s="8">
        <v>4593220.447962096</v>
      </c>
      <c r="I28" s="7">
        <v>4563951.7048280034</v>
      </c>
      <c r="J28" s="18">
        <f t="shared" si="0"/>
        <v>29268.74313409254</v>
      </c>
      <c r="K28" s="8">
        <v>4414569.9130777009</v>
      </c>
      <c r="L28" s="8">
        <f t="shared" si="1"/>
        <v>178650.53488439508</v>
      </c>
      <c r="M28" s="8">
        <v>108165.6</v>
      </c>
      <c r="N28" s="8">
        <f t="shared" si="2"/>
        <v>4306404.3130777013</v>
      </c>
      <c r="O28" s="18">
        <f t="shared" si="3"/>
        <v>-257547.39175030217</v>
      </c>
      <c r="P28" s="10">
        <f t="shared" si="4"/>
        <v>447</v>
      </c>
      <c r="Q28" s="6">
        <v>443</v>
      </c>
      <c r="R28" s="6">
        <f t="shared" si="5"/>
        <v>4</v>
      </c>
    </row>
    <row r="29" spans="1:18" x14ac:dyDescent="0.3">
      <c r="A29" s="23">
        <v>295</v>
      </c>
      <c r="B29" s="24" t="s">
        <v>76</v>
      </c>
      <c r="C29" s="20">
        <v>6</v>
      </c>
      <c r="D29" s="21">
        <v>349</v>
      </c>
      <c r="E29" s="22">
        <v>0.59190295843012486</v>
      </c>
      <c r="F29" s="22">
        <f>VLOOKUP(A29,[6]DCPS!$C$2:$AO$117,39,FALSE)</f>
        <v>0.81999999999999984</v>
      </c>
      <c r="G29" s="21">
        <v>3</v>
      </c>
      <c r="H29" s="8">
        <v>5225571.7577392627</v>
      </c>
      <c r="I29" s="7">
        <v>5219224.4346235935</v>
      </c>
      <c r="J29" s="18">
        <f t="shared" si="0"/>
        <v>6347.3231156691909</v>
      </c>
      <c r="K29" s="8">
        <v>5016100.9056089735</v>
      </c>
      <c r="L29" s="8">
        <f t="shared" si="1"/>
        <v>209470.85213028919</v>
      </c>
      <c r="M29" s="8">
        <v>54082.8</v>
      </c>
      <c r="N29" s="8">
        <f t="shared" si="2"/>
        <v>4962018.1056089737</v>
      </c>
      <c r="O29" s="18">
        <f t="shared" si="3"/>
        <v>-257206.32901461981</v>
      </c>
      <c r="P29" s="10">
        <f t="shared" si="4"/>
        <v>349</v>
      </c>
      <c r="Q29" s="6">
        <v>320</v>
      </c>
      <c r="R29" s="6">
        <f t="shared" si="5"/>
        <v>29</v>
      </c>
    </row>
    <row r="30" spans="1:18" x14ac:dyDescent="0.3">
      <c r="A30" s="23">
        <v>300</v>
      </c>
      <c r="B30" s="24" t="s">
        <v>80</v>
      </c>
      <c r="C30" s="20">
        <v>4</v>
      </c>
      <c r="D30" s="21">
        <v>520</v>
      </c>
      <c r="E30" s="22">
        <v>0.50396096440872562</v>
      </c>
      <c r="F30" s="22">
        <f>VLOOKUP(A30,[6]DCPS!$C$2:$AO$117,39,FALSE)</f>
        <v>0.94000000000000006</v>
      </c>
      <c r="G30" s="21">
        <v>3</v>
      </c>
      <c r="H30" s="8">
        <v>8188306.3772188146</v>
      </c>
      <c r="I30" s="7">
        <v>8012863.1243274771</v>
      </c>
      <c r="J30" s="18">
        <f t="shared" si="0"/>
        <v>175443.2528913375</v>
      </c>
      <c r="K30" s="8">
        <v>7874827.5614497699</v>
      </c>
      <c r="L30" s="8">
        <f t="shared" si="1"/>
        <v>313478.81576904468</v>
      </c>
      <c r="M30" s="8">
        <v>108165.6</v>
      </c>
      <c r="N30" s="8">
        <f t="shared" si="2"/>
        <v>7766661.9614497703</v>
      </c>
      <c r="O30" s="18">
        <f t="shared" si="3"/>
        <v>-246201.16287770681</v>
      </c>
      <c r="P30" s="10">
        <f t="shared" si="4"/>
        <v>520</v>
      </c>
      <c r="Q30" s="6">
        <v>544</v>
      </c>
      <c r="R30" s="6">
        <f t="shared" si="5"/>
        <v>-24</v>
      </c>
    </row>
    <row r="31" spans="1:18" x14ac:dyDescent="0.3">
      <c r="A31" s="23">
        <v>231</v>
      </c>
      <c r="B31" s="24" t="s">
        <v>30</v>
      </c>
      <c r="C31" s="20">
        <v>7</v>
      </c>
      <c r="D31" s="21">
        <v>228</v>
      </c>
      <c r="E31" s="22">
        <v>0.79452227691530997</v>
      </c>
      <c r="F31" s="22">
        <f>VLOOKUP(A31,[6]DCPS!$C$2:$AO$117,39,FALSE)</f>
        <v>0.98999999999999988</v>
      </c>
      <c r="G31" s="21">
        <v>2</v>
      </c>
      <c r="H31" s="8">
        <v>3910072.3719726219</v>
      </c>
      <c r="I31" s="7">
        <v>3954036.6329216454</v>
      </c>
      <c r="J31" s="18">
        <f t="shared" si="0"/>
        <v>-43964.260949023534</v>
      </c>
      <c r="K31" s="8">
        <v>3762498.9866007664</v>
      </c>
      <c r="L31" s="8">
        <f t="shared" si="1"/>
        <v>147573.38537185546</v>
      </c>
      <c r="M31" s="8">
        <v>54082.8</v>
      </c>
      <c r="N31" s="8">
        <f t="shared" si="2"/>
        <v>3708416.1866007666</v>
      </c>
      <c r="O31" s="18">
        <f t="shared" si="3"/>
        <v>-245620.44632087881</v>
      </c>
      <c r="P31" s="10">
        <f t="shared" si="4"/>
        <v>228</v>
      </c>
      <c r="Q31" s="6">
        <v>266</v>
      </c>
      <c r="R31" s="6">
        <f t="shared" si="5"/>
        <v>-38</v>
      </c>
    </row>
    <row r="32" spans="1:18" x14ac:dyDescent="0.3">
      <c r="A32" s="23">
        <v>435</v>
      </c>
      <c r="B32" s="24" t="s">
        <v>66</v>
      </c>
      <c r="C32" s="20">
        <v>5</v>
      </c>
      <c r="D32" s="21">
        <v>227</v>
      </c>
      <c r="E32" s="22">
        <v>0.62848087388123675</v>
      </c>
      <c r="F32" s="22">
        <f>VLOOKUP(A32,[6]DCPS!$C$2:$AO$117,39,FALSE)</f>
        <v>1.0000000000000002</v>
      </c>
      <c r="G32" s="21">
        <v>2</v>
      </c>
      <c r="H32" s="8">
        <v>4191414.6972875232</v>
      </c>
      <c r="I32" s="7">
        <v>4053555.2130406052</v>
      </c>
      <c r="J32" s="18">
        <f t="shared" si="0"/>
        <v>137859.484246918</v>
      </c>
      <c r="K32" s="8">
        <v>4035924.8640480433</v>
      </c>
      <c r="L32" s="8">
        <f t="shared" si="1"/>
        <v>155489.83323947992</v>
      </c>
      <c r="M32" s="8">
        <v>227444.6</v>
      </c>
      <c r="N32" s="8">
        <f t="shared" si="2"/>
        <v>3808480.2640480432</v>
      </c>
      <c r="O32" s="18">
        <f t="shared" si="3"/>
        <v>-245074.94899256201</v>
      </c>
      <c r="P32" s="10">
        <f t="shared" si="4"/>
        <v>227</v>
      </c>
      <c r="Q32" s="6">
        <v>242</v>
      </c>
      <c r="R32" s="6">
        <f t="shared" si="5"/>
        <v>-15</v>
      </c>
    </row>
    <row r="33" spans="1:18" x14ac:dyDescent="0.3">
      <c r="A33" s="23">
        <v>308</v>
      </c>
      <c r="B33" s="24" t="s">
        <v>118</v>
      </c>
      <c r="C33" s="20">
        <v>8</v>
      </c>
      <c r="D33" s="21">
        <v>239</v>
      </c>
      <c r="E33" s="22">
        <v>0.90179387293800806</v>
      </c>
      <c r="F33" s="22">
        <f>VLOOKUP(A33,[6]DCPS!$C$2:$AO$117,39,FALSE)</f>
        <v>0.99</v>
      </c>
      <c r="G33" s="21">
        <v>3</v>
      </c>
      <c r="H33" s="8">
        <v>3774573.9221129436</v>
      </c>
      <c r="I33" s="7">
        <v>3814765.7524650884</v>
      </c>
      <c r="J33" s="18">
        <f t="shared" si="0"/>
        <v>-40191.830352144782</v>
      </c>
      <c r="K33" s="8">
        <v>3626570.3923954968</v>
      </c>
      <c r="L33" s="8">
        <f t="shared" si="1"/>
        <v>148003.52971744677</v>
      </c>
      <c r="M33" s="8">
        <v>54082.8</v>
      </c>
      <c r="N33" s="8">
        <f t="shared" si="2"/>
        <v>3572487.592395497</v>
      </c>
      <c r="O33" s="18">
        <f t="shared" si="3"/>
        <v>-242278.16006959137</v>
      </c>
      <c r="P33" s="10">
        <f t="shared" si="4"/>
        <v>239</v>
      </c>
      <c r="Q33" s="6">
        <v>261</v>
      </c>
      <c r="R33" s="6">
        <f t="shared" si="5"/>
        <v>-22</v>
      </c>
    </row>
    <row r="34" spans="1:18" ht="16.5" customHeight="1" x14ac:dyDescent="0.3">
      <c r="A34" s="23">
        <v>454</v>
      </c>
      <c r="B34" s="24" t="s">
        <v>24</v>
      </c>
      <c r="C34" s="20">
        <v>1</v>
      </c>
      <c r="D34" s="21">
        <v>757</v>
      </c>
      <c r="E34" s="22">
        <v>0.83161772754330743</v>
      </c>
      <c r="F34" s="22">
        <f>VLOOKUP(A34,[6]DCPS!$C$2:$AO$117,39,FALSE)</f>
        <v>0.99</v>
      </c>
      <c r="G34" s="21">
        <v>1</v>
      </c>
      <c r="H34" s="8">
        <v>15433163.548453493</v>
      </c>
      <c r="I34" s="7">
        <v>14276758.691680001</v>
      </c>
      <c r="J34" s="18">
        <f t="shared" ref="J34:J65" si="6">H34-I34</f>
        <v>1156404.8567734919</v>
      </c>
      <c r="K34" s="8">
        <v>14863206.286469726</v>
      </c>
      <c r="L34" s="8">
        <f t="shared" ref="L34:L65" si="7">H34-K34</f>
        <v>569957.26198376715</v>
      </c>
      <c r="M34" s="8">
        <v>817540.8</v>
      </c>
      <c r="N34" s="8">
        <f t="shared" ref="N34:N65" si="8">H34-L34-M34</f>
        <v>14045665.486469725</v>
      </c>
      <c r="O34" s="18">
        <f t="shared" ref="O34:O65" si="9">N34-I34</f>
        <v>-231093.20521027595</v>
      </c>
      <c r="P34" s="10">
        <f t="shared" ref="P34:P65" si="10">D34</f>
        <v>757</v>
      </c>
      <c r="Q34" s="6">
        <v>770</v>
      </c>
      <c r="R34" s="6">
        <f t="shared" ref="R34:R65" si="11">D34-Q34</f>
        <v>-13</v>
      </c>
    </row>
    <row r="35" spans="1:18" x14ac:dyDescent="0.3">
      <c r="A35" s="23">
        <v>339</v>
      </c>
      <c r="B35" s="24" t="s">
        <v>47</v>
      </c>
      <c r="C35" s="20">
        <v>6</v>
      </c>
      <c r="D35" s="21">
        <v>469</v>
      </c>
      <c r="E35" s="22">
        <v>0.4967177610261404</v>
      </c>
      <c r="F35" s="22">
        <f>VLOOKUP(A35,[6]DCPS!$C$2:$AO$117,39,FALSE)</f>
        <v>0.91999999999999993</v>
      </c>
      <c r="G35" s="21">
        <v>3</v>
      </c>
      <c r="H35" s="8">
        <v>6846506.1481576301</v>
      </c>
      <c r="I35" s="7">
        <v>6682028.2957798271</v>
      </c>
      <c r="J35" s="18">
        <f t="shared" si="6"/>
        <v>164477.85237780306</v>
      </c>
      <c r="K35" s="8">
        <v>6572806.6453255303</v>
      </c>
      <c r="L35" s="8">
        <f t="shared" si="7"/>
        <v>273699.5028320998</v>
      </c>
      <c r="M35" s="8">
        <v>108165.6</v>
      </c>
      <c r="N35" s="8">
        <f t="shared" si="8"/>
        <v>6464641.0453255307</v>
      </c>
      <c r="O35" s="18">
        <f t="shared" si="9"/>
        <v>-217387.25045429636</v>
      </c>
      <c r="P35" s="10">
        <f t="shared" si="10"/>
        <v>469</v>
      </c>
      <c r="Q35" s="6">
        <v>516</v>
      </c>
      <c r="R35" s="6">
        <f t="shared" si="11"/>
        <v>-47</v>
      </c>
    </row>
    <row r="36" spans="1:18" x14ac:dyDescent="0.3">
      <c r="A36" s="23">
        <v>861</v>
      </c>
      <c r="B36" s="24" t="s">
        <v>122</v>
      </c>
      <c r="C36" s="20">
        <v>5</v>
      </c>
      <c r="D36" s="21">
        <v>21</v>
      </c>
      <c r="E36" s="22">
        <v>0</v>
      </c>
      <c r="F36" s="22">
        <f>VLOOKUP(A36,[6]DCPS!$C$2:$AO$117,39,FALSE)</f>
        <v>1.0000000000000002</v>
      </c>
      <c r="G36" s="21" t="s">
        <v>12</v>
      </c>
      <c r="H36" s="8">
        <v>2511063.3259192295</v>
      </c>
      <c r="I36" s="7">
        <v>2621121.5380870374</v>
      </c>
      <c r="J36" s="18">
        <f t="shared" si="6"/>
        <v>-110058.21216780785</v>
      </c>
      <c r="K36" s="8">
        <v>2446956.2885793271</v>
      </c>
      <c r="L36" s="8">
        <f t="shared" si="7"/>
        <v>64107.037339902483</v>
      </c>
      <c r="M36" s="8">
        <v>0</v>
      </c>
      <c r="N36" s="8">
        <f t="shared" si="8"/>
        <v>2446956.2885793271</v>
      </c>
      <c r="O36" s="18">
        <f t="shared" si="9"/>
        <v>-174165.24950771034</v>
      </c>
      <c r="P36" s="10">
        <f t="shared" si="10"/>
        <v>21</v>
      </c>
      <c r="Q36" s="6">
        <v>46</v>
      </c>
      <c r="R36" s="6">
        <f t="shared" si="11"/>
        <v>-25</v>
      </c>
    </row>
    <row r="37" spans="1:18" x14ac:dyDescent="0.3">
      <c r="A37" s="23">
        <v>287</v>
      </c>
      <c r="B37" s="24" t="s">
        <v>70</v>
      </c>
      <c r="C37" s="20">
        <v>3</v>
      </c>
      <c r="D37" s="21">
        <v>614</v>
      </c>
      <c r="E37" s="22">
        <v>5.3389657980456029E-2</v>
      </c>
      <c r="F37" s="22">
        <f>VLOOKUP(A37,[6]DCPS!$C$2:$AO$117,39,FALSE)</f>
        <v>0.43000000000000005</v>
      </c>
      <c r="G37" s="21">
        <v>4</v>
      </c>
      <c r="H37" s="8">
        <v>6416273.0551800439</v>
      </c>
      <c r="I37" s="7">
        <v>6209544.8226784999</v>
      </c>
      <c r="J37" s="18">
        <f t="shared" si="6"/>
        <v>206728.23250154406</v>
      </c>
      <c r="K37" s="8">
        <v>6146906.6269907728</v>
      </c>
      <c r="L37" s="8">
        <f t="shared" si="7"/>
        <v>269366.42818927113</v>
      </c>
      <c r="M37" s="8">
        <v>108165.6</v>
      </c>
      <c r="N37" s="8">
        <f t="shared" si="8"/>
        <v>6038741.0269907732</v>
      </c>
      <c r="O37" s="18">
        <f t="shared" si="9"/>
        <v>-170803.7956877267</v>
      </c>
      <c r="P37" s="10">
        <f t="shared" si="10"/>
        <v>614</v>
      </c>
      <c r="Q37" s="6">
        <v>620</v>
      </c>
      <c r="R37" s="6">
        <f t="shared" si="11"/>
        <v>-6</v>
      </c>
    </row>
    <row r="38" spans="1:18" x14ac:dyDescent="0.3">
      <c r="A38" s="23">
        <v>319</v>
      </c>
      <c r="B38" s="24" t="s">
        <v>95</v>
      </c>
      <c r="C38" s="20">
        <v>8</v>
      </c>
      <c r="D38" s="21">
        <v>447</v>
      </c>
      <c r="E38" s="22">
        <v>0.91722595078299773</v>
      </c>
      <c r="F38" s="22">
        <f>VLOOKUP(A38,[6]DCPS!$C$2:$AO$117,39,FALSE)</f>
        <v>1</v>
      </c>
      <c r="G38" s="21">
        <v>2</v>
      </c>
      <c r="H38" s="8">
        <v>6195419.0460190838</v>
      </c>
      <c r="I38" s="7">
        <v>6008597.7021420943</v>
      </c>
      <c r="J38" s="18">
        <f t="shared" si="6"/>
        <v>186821.34387698956</v>
      </c>
      <c r="K38" s="8">
        <v>5954154.8749995362</v>
      </c>
      <c r="L38" s="8">
        <f t="shared" si="7"/>
        <v>241264.17101954762</v>
      </c>
      <c r="M38" s="8">
        <v>108165.6</v>
      </c>
      <c r="N38" s="8">
        <f t="shared" si="8"/>
        <v>5845989.2749995366</v>
      </c>
      <c r="O38" s="18">
        <f t="shared" si="9"/>
        <v>-162608.42714255769</v>
      </c>
      <c r="P38" s="10">
        <f t="shared" si="10"/>
        <v>447</v>
      </c>
      <c r="Q38" s="6">
        <v>481</v>
      </c>
      <c r="R38" s="6">
        <f t="shared" si="11"/>
        <v>-34</v>
      </c>
    </row>
    <row r="39" spans="1:18" x14ac:dyDescent="0.3">
      <c r="A39" s="23">
        <v>252</v>
      </c>
      <c r="B39" s="24" t="s">
        <v>45</v>
      </c>
      <c r="C39" s="20">
        <v>2</v>
      </c>
      <c r="D39" s="21">
        <v>371</v>
      </c>
      <c r="E39" s="22">
        <v>0.1078167115902965</v>
      </c>
      <c r="F39" s="22">
        <f>VLOOKUP(A39,[6]DCPS!$C$2:$AO$117,39,FALSE)</f>
        <v>0.73</v>
      </c>
      <c r="G39" s="21">
        <v>5</v>
      </c>
      <c r="H39" s="8">
        <v>4216678.0521154366</v>
      </c>
      <c r="I39" s="7">
        <v>4083653.6234554034</v>
      </c>
      <c r="J39" s="18">
        <f t="shared" si="6"/>
        <v>133024.42866003327</v>
      </c>
      <c r="K39" s="8">
        <v>4043914.4852890787</v>
      </c>
      <c r="L39" s="8">
        <f t="shared" si="7"/>
        <v>172763.56682635797</v>
      </c>
      <c r="M39" s="8">
        <v>108165.6</v>
      </c>
      <c r="N39" s="8">
        <f t="shared" si="8"/>
        <v>3935748.8852890786</v>
      </c>
      <c r="O39" s="18">
        <f t="shared" si="9"/>
        <v>-147904.73816632479</v>
      </c>
      <c r="P39" s="10">
        <f t="shared" si="10"/>
        <v>371</v>
      </c>
      <c r="Q39" s="6">
        <v>350</v>
      </c>
      <c r="R39" s="6">
        <f t="shared" si="11"/>
        <v>21</v>
      </c>
    </row>
    <row r="40" spans="1:18" x14ac:dyDescent="0.3">
      <c r="A40" s="23">
        <v>327</v>
      </c>
      <c r="B40" s="24" t="s">
        <v>101</v>
      </c>
      <c r="C40" s="20">
        <v>4</v>
      </c>
      <c r="D40" s="21">
        <v>568</v>
      </c>
      <c r="E40" s="22">
        <v>0.65157890635653481</v>
      </c>
      <c r="F40" s="22">
        <f>VLOOKUP(A40,[6]DCPS!$C$2:$AO$117,39,FALSE)</f>
        <v>0.99</v>
      </c>
      <c r="G40" s="21">
        <v>3</v>
      </c>
      <c r="H40" s="8">
        <v>10096865.936782513</v>
      </c>
      <c r="I40" s="7">
        <v>9745005.3907821439</v>
      </c>
      <c r="J40" s="18">
        <f t="shared" si="6"/>
        <v>351860.54600036889</v>
      </c>
      <c r="K40" s="8">
        <v>9723746.1464761253</v>
      </c>
      <c r="L40" s="8">
        <f t="shared" si="7"/>
        <v>373119.79030638747</v>
      </c>
      <c r="M40" s="8">
        <v>108165.6</v>
      </c>
      <c r="N40" s="8">
        <f t="shared" si="8"/>
        <v>9615580.5464761257</v>
      </c>
      <c r="O40" s="18">
        <f t="shared" si="9"/>
        <v>-129424.8443060182</v>
      </c>
      <c r="P40" s="10">
        <f t="shared" si="10"/>
        <v>568</v>
      </c>
      <c r="Q40" s="6">
        <v>661</v>
      </c>
      <c r="R40" s="6">
        <f t="shared" si="11"/>
        <v>-93</v>
      </c>
    </row>
    <row r="41" spans="1:18" x14ac:dyDescent="0.3">
      <c r="A41" s="23">
        <v>405</v>
      </c>
      <c r="B41" s="24" t="s">
        <v>28</v>
      </c>
      <c r="C41" s="20">
        <v>3</v>
      </c>
      <c r="D41" s="21">
        <v>1530</v>
      </c>
      <c r="E41" s="22">
        <v>9.0097100633116614E-2</v>
      </c>
      <c r="F41" s="22">
        <f>VLOOKUP(A41,[6]DCPS!$C$2:$AO$117,39,FALSE)</f>
        <v>0.52000000000000013</v>
      </c>
      <c r="G41" s="21">
        <v>5</v>
      </c>
      <c r="H41" s="8">
        <v>15952250</v>
      </c>
      <c r="I41" s="7">
        <v>15057439</v>
      </c>
      <c r="J41" s="18">
        <f t="shared" si="6"/>
        <v>894811</v>
      </c>
      <c r="K41" s="8">
        <v>15408048.936872816</v>
      </c>
      <c r="L41" s="8">
        <f t="shared" si="7"/>
        <v>544201.06312718429</v>
      </c>
      <c r="M41" s="8">
        <v>473224.5</v>
      </c>
      <c r="N41" s="8">
        <f t="shared" si="8"/>
        <v>14934824.436872816</v>
      </c>
      <c r="O41" s="18">
        <f t="shared" si="9"/>
        <v>-122614.56312718429</v>
      </c>
      <c r="P41" s="10">
        <f t="shared" si="10"/>
        <v>1530</v>
      </c>
      <c r="Q41" s="6">
        <v>1544</v>
      </c>
      <c r="R41" s="6">
        <f t="shared" si="11"/>
        <v>-14</v>
      </c>
    </row>
    <row r="42" spans="1:18" x14ac:dyDescent="0.3">
      <c r="A42" s="23">
        <v>884</v>
      </c>
      <c r="B42" s="24" t="s">
        <v>61</v>
      </c>
      <c r="C42" s="20">
        <v>5</v>
      </c>
      <c r="D42" s="21">
        <v>269</v>
      </c>
      <c r="E42" s="22">
        <v>0</v>
      </c>
      <c r="F42" s="22">
        <f>VLOOKUP(A42,[6]DCPS!$C$2:$AO$117,39,FALSE)</f>
        <v>0.98999999999999988</v>
      </c>
      <c r="G42" s="21">
        <v>2</v>
      </c>
      <c r="H42" s="8">
        <v>4129722.8373929444</v>
      </c>
      <c r="I42" s="7">
        <v>3654062.6682904875</v>
      </c>
      <c r="J42" s="18">
        <f t="shared" si="6"/>
        <v>475660.16910245689</v>
      </c>
      <c r="K42" s="8">
        <v>3847641.3980349968</v>
      </c>
      <c r="L42" s="8">
        <f t="shared" si="7"/>
        <v>282081.43935794756</v>
      </c>
      <c r="M42" s="8">
        <v>311349.09999999998</v>
      </c>
      <c r="N42" s="8">
        <f t="shared" si="8"/>
        <v>3536292.2980349967</v>
      </c>
      <c r="O42" s="18">
        <f t="shared" si="9"/>
        <v>-117770.37025549076</v>
      </c>
      <c r="P42" s="10">
        <f t="shared" si="10"/>
        <v>269</v>
      </c>
      <c r="Q42" s="6">
        <v>273</v>
      </c>
      <c r="R42" s="6">
        <f t="shared" si="11"/>
        <v>-4</v>
      </c>
    </row>
    <row r="43" spans="1:18" x14ac:dyDescent="0.3">
      <c r="A43" s="23">
        <v>478</v>
      </c>
      <c r="B43" s="24" t="s">
        <v>78</v>
      </c>
      <c r="C43" s="20">
        <v>5</v>
      </c>
      <c r="D43" s="21">
        <v>269</v>
      </c>
      <c r="E43" s="22">
        <v>0.69115193975788769</v>
      </c>
      <c r="F43" s="22">
        <f>VLOOKUP(A43,[6]DCPS!$C$2:$AO$117,39,FALSE)</f>
        <v>1</v>
      </c>
      <c r="G43" s="21">
        <v>3</v>
      </c>
      <c r="H43" s="8">
        <v>4831870.1933169635</v>
      </c>
      <c r="I43" s="7">
        <v>4496219.3332262198</v>
      </c>
      <c r="J43" s="18">
        <f t="shared" si="6"/>
        <v>335650.86009074375</v>
      </c>
      <c r="K43" s="8">
        <v>4682796.6055832738</v>
      </c>
      <c r="L43" s="8">
        <f t="shared" si="7"/>
        <v>149073.5877336897</v>
      </c>
      <c r="M43" s="8">
        <v>295048.09999999998</v>
      </c>
      <c r="N43" s="8">
        <f t="shared" si="8"/>
        <v>4387748.5055832742</v>
      </c>
      <c r="O43" s="18">
        <f t="shared" si="9"/>
        <v>-108470.82764294557</v>
      </c>
      <c r="P43" s="10">
        <f t="shared" si="10"/>
        <v>269</v>
      </c>
      <c r="Q43" s="6">
        <v>269</v>
      </c>
      <c r="R43" s="6">
        <f t="shared" si="11"/>
        <v>0</v>
      </c>
    </row>
    <row r="44" spans="1:18" ht="35.25" customHeight="1" x14ac:dyDescent="0.3">
      <c r="A44" s="23">
        <v>950</v>
      </c>
      <c r="B44" s="24" t="s">
        <v>46</v>
      </c>
      <c r="C44" s="20">
        <v>7</v>
      </c>
      <c r="D44" s="21">
        <v>32</v>
      </c>
      <c r="E44" s="22">
        <v>0</v>
      </c>
      <c r="F44" s="21" t="s">
        <v>12</v>
      </c>
      <c r="G44" s="21" t="s">
        <v>12</v>
      </c>
      <c r="H44" s="8">
        <v>1145740.9987328667</v>
      </c>
      <c r="I44" s="7">
        <v>1209353.8399999999</v>
      </c>
      <c r="J44" s="18">
        <f t="shared" si="6"/>
        <v>-63612.841267133132</v>
      </c>
      <c r="K44" s="8">
        <v>1104321.6159768808</v>
      </c>
      <c r="L44" s="8">
        <f t="shared" si="7"/>
        <v>41419.382755985949</v>
      </c>
      <c r="M44" s="8">
        <v>0</v>
      </c>
      <c r="N44" s="8">
        <f t="shared" si="8"/>
        <v>1104321.6159768808</v>
      </c>
      <c r="O44" s="18">
        <f t="shared" si="9"/>
        <v>-105032.22402311908</v>
      </c>
      <c r="P44" s="10">
        <f t="shared" si="10"/>
        <v>32</v>
      </c>
      <c r="Q44" s="6">
        <v>35</v>
      </c>
      <c r="R44" s="6">
        <f t="shared" si="11"/>
        <v>-3</v>
      </c>
    </row>
    <row r="45" spans="1:18" x14ac:dyDescent="0.3">
      <c r="A45" s="23">
        <v>224</v>
      </c>
      <c r="B45" s="24" t="s">
        <v>25</v>
      </c>
      <c r="C45" s="20">
        <v>1</v>
      </c>
      <c r="D45" s="21">
        <v>300</v>
      </c>
      <c r="E45" s="22">
        <v>0.51486238532110085</v>
      </c>
      <c r="F45" s="22">
        <f>VLOOKUP(A45,[6]DCPS!$C$2:$AO$117,39,FALSE)</f>
        <v>0.93999999999999984</v>
      </c>
      <c r="G45" s="21">
        <v>3</v>
      </c>
      <c r="H45" s="8">
        <v>4973973.9717085147</v>
      </c>
      <c r="I45" s="7">
        <v>4821855.9618824786</v>
      </c>
      <c r="J45" s="18">
        <f t="shared" si="6"/>
        <v>152118.00982603617</v>
      </c>
      <c r="K45" s="8">
        <v>4779034.098759409</v>
      </c>
      <c r="L45" s="8">
        <f t="shared" si="7"/>
        <v>194939.87294910569</v>
      </c>
      <c r="M45" s="8">
        <v>54082.8</v>
      </c>
      <c r="N45" s="8">
        <f t="shared" si="8"/>
        <v>4724951.2987594092</v>
      </c>
      <c r="O45" s="18">
        <f t="shared" si="9"/>
        <v>-96904.663123069331</v>
      </c>
      <c r="P45" s="10">
        <f t="shared" si="10"/>
        <v>300</v>
      </c>
      <c r="Q45" s="6">
        <v>316</v>
      </c>
      <c r="R45" s="6">
        <f t="shared" si="11"/>
        <v>-16</v>
      </c>
    </row>
    <row r="46" spans="1:18" x14ac:dyDescent="0.3">
      <c r="A46" s="23">
        <v>202</v>
      </c>
      <c r="B46" s="24" t="s">
        <v>5</v>
      </c>
      <c r="C46" s="20">
        <v>7</v>
      </c>
      <c r="D46" s="21">
        <v>244</v>
      </c>
      <c r="E46" s="22">
        <v>0.90992956429595462</v>
      </c>
      <c r="F46" s="22">
        <f>VLOOKUP(A46,[6]DCPS!$C$2:$AO$117,39,FALSE)</f>
        <v>1</v>
      </c>
      <c r="G46" s="21">
        <v>3</v>
      </c>
      <c r="H46" s="8">
        <v>3782817.6770535237</v>
      </c>
      <c r="I46" s="7">
        <v>3654620.555980443</v>
      </c>
      <c r="J46" s="18">
        <f t="shared" si="6"/>
        <v>128197.12107308069</v>
      </c>
      <c r="K46" s="8">
        <v>3633573.5899356757</v>
      </c>
      <c r="L46" s="8">
        <f t="shared" si="7"/>
        <v>149244.08711784799</v>
      </c>
      <c r="M46" s="8">
        <v>54082.8</v>
      </c>
      <c r="N46" s="8">
        <f t="shared" si="8"/>
        <v>3579490.7899356759</v>
      </c>
      <c r="O46" s="18">
        <f t="shared" si="9"/>
        <v>-75129.766044767108</v>
      </c>
      <c r="P46" s="10">
        <f t="shared" si="10"/>
        <v>244</v>
      </c>
      <c r="Q46" s="6">
        <v>241</v>
      </c>
      <c r="R46" s="6">
        <f t="shared" si="11"/>
        <v>3</v>
      </c>
    </row>
    <row r="47" spans="1:18" x14ac:dyDescent="0.3">
      <c r="A47" s="23">
        <v>205</v>
      </c>
      <c r="B47" s="24" t="s">
        <v>13</v>
      </c>
      <c r="C47" s="20">
        <v>4</v>
      </c>
      <c r="D47" s="21">
        <v>600</v>
      </c>
      <c r="E47" s="22">
        <v>0.51743589743589746</v>
      </c>
      <c r="F47" s="22">
        <f>VLOOKUP(A47,[6]DCPS!$C$2:$AO$117,39,FALSE)</f>
        <v>0.96000000000000008</v>
      </c>
      <c r="G47" s="21">
        <v>4</v>
      </c>
      <c r="H47" s="8">
        <v>9572138.2013081107</v>
      </c>
      <c r="I47" s="7">
        <v>9314920.2776557375</v>
      </c>
      <c r="J47" s="18">
        <f t="shared" si="6"/>
        <v>257217.92365237325</v>
      </c>
      <c r="K47" s="8">
        <v>9349199.5573620461</v>
      </c>
      <c r="L47" s="8">
        <f t="shared" si="7"/>
        <v>222938.64394606464</v>
      </c>
      <c r="M47" s="8">
        <v>108165.6</v>
      </c>
      <c r="N47" s="8">
        <f t="shared" si="8"/>
        <v>9241033.9573620465</v>
      </c>
      <c r="O47" s="18">
        <f t="shared" si="9"/>
        <v>-73886.320293691009</v>
      </c>
      <c r="P47" s="10">
        <f t="shared" si="10"/>
        <v>600</v>
      </c>
      <c r="Q47" s="6">
        <v>640</v>
      </c>
      <c r="R47" s="6">
        <f t="shared" si="11"/>
        <v>-40</v>
      </c>
    </row>
    <row r="48" spans="1:18" x14ac:dyDescent="0.3">
      <c r="A48" s="23">
        <v>266</v>
      </c>
      <c r="B48" s="24" t="s">
        <v>59</v>
      </c>
      <c r="C48" s="20">
        <v>8</v>
      </c>
      <c r="D48" s="21">
        <v>519</v>
      </c>
      <c r="E48" s="22">
        <v>0.50096339113680155</v>
      </c>
      <c r="F48" s="22">
        <f>VLOOKUP(A48,[6]DCPS!$C$2:$AO$117,39,FALSE)</f>
        <v>0.94</v>
      </c>
      <c r="G48" s="21">
        <v>2</v>
      </c>
      <c r="H48" s="8">
        <v>7311637.9389801268</v>
      </c>
      <c r="I48" s="7">
        <v>6998973.3653788185</v>
      </c>
      <c r="J48" s="18">
        <f t="shared" si="6"/>
        <v>312664.57360130828</v>
      </c>
      <c r="K48" s="8">
        <v>7035892.7317228299</v>
      </c>
      <c r="L48" s="8">
        <f t="shared" si="7"/>
        <v>275745.20725729689</v>
      </c>
      <c r="M48" s="8">
        <v>108165.6</v>
      </c>
      <c r="N48" s="8">
        <f t="shared" si="8"/>
        <v>6927727.1317228302</v>
      </c>
      <c r="O48" s="18">
        <f t="shared" si="9"/>
        <v>-71246.233655988239</v>
      </c>
      <c r="P48" s="10">
        <f t="shared" si="10"/>
        <v>519</v>
      </c>
      <c r="Q48" s="6">
        <v>555</v>
      </c>
      <c r="R48" s="6">
        <f t="shared" si="11"/>
        <v>-36</v>
      </c>
    </row>
    <row r="49" spans="1:18" x14ac:dyDescent="0.3">
      <c r="A49" s="23">
        <v>304</v>
      </c>
      <c r="B49" s="24" t="s">
        <v>83</v>
      </c>
      <c r="C49" s="20">
        <v>7</v>
      </c>
      <c r="D49" s="21">
        <v>132</v>
      </c>
      <c r="E49" s="22">
        <v>0.51981351981351975</v>
      </c>
      <c r="F49" s="22">
        <f>VLOOKUP(A49,[6]DCPS!$C$2:$AO$117,39,FALSE)</f>
        <v>0.98</v>
      </c>
      <c r="G49" s="21" t="s">
        <v>12</v>
      </c>
      <c r="H49" s="8">
        <v>5604080.6975102955</v>
      </c>
      <c r="I49" s="7">
        <v>5332421.543361566</v>
      </c>
      <c r="J49" s="18">
        <f t="shared" si="6"/>
        <v>271659.15414872952</v>
      </c>
      <c r="K49" s="8">
        <v>5372169.2435676251</v>
      </c>
      <c r="L49" s="8">
        <f t="shared" si="7"/>
        <v>231911.45394267049</v>
      </c>
      <c r="M49" s="8">
        <v>108165.6</v>
      </c>
      <c r="N49" s="8">
        <f t="shared" si="8"/>
        <v>5264003.6435676254</v>
      </c>
      <c r="O49" s="18">
        <f t="shared" si="9"/>
        <v>-68417.899793940596</v>
      </c>
      <c r="P49" s="10">
        <f t="shared" si="10"/>
        <v>132</v>
      </c>
      <c r="Q49" s="6">
        <v>136</v>
      </c>
      <c r="R49" s="6">
        <f t="shared" si="11"/>
        <v>-4</v>
      </c>
    </row>
    <row r="50" spans="1:18" x14ac:dyDescent="0.3">
      <c r="A50" s="23">
        <v>206</v>
      </c>
      <c r="B50" s="24" t="s">
        <v>14</v>
      </c>
      <c r="C50" s="20">
        <v>7</v>
      </c>
      <c r="D50" s="21">
        <v>483</v>
      </c>
      <c r="E50" s="22">
        <v>0.5905326557500471</v>
      </c>
      <c r="F50" s="22">
        <f>VLOOKUP(A50,[6]DCPS!$C$2:$AO$117,39,FALSE)</f>
        <v>0.98999999999999988</v>
      </c>
      <c r="G50" s="21">
        <v>2</v>
      </c>
      <c r="H50" s="8">
        <v>6716675.000284466</v>
      </c>
      <c r="I50" s="7">
        <v>6443963.6603793837</v>
      </c>
      <c r="J50" s="18">
        <f t="shared" si="6"/>
        <v>272711.33990508225</v>
      </c>
      <c r="K50" s="8">
        <v>6446208.3387773298</v>
      </c>
      <c r="L50" s="8">
        <f t="shared" si="7"/>
        <v>270466.66150713619</v>
      </c>
      <c r="M50" s="8">
        <v>54082.8</v>
      </c>
      <c r="N50" s="8">
        <f t="shared" si="8"/>
        <v>6392125.53877733</v>
      </c>
      <c r="O50" s="18">
        <f t="shared" si="9"/>
        <v>-51838.121602053754</v>
      </c>
      <c r="P50" s="10">
        <f t="shared" si="10"/>
        <v>483</v>
      </c>
      <c r="Q50" s="6">
        <v>496</v>
      </c>
      <c r="R50" s="6">
        <f t="shared" si="11"/>
        <v>-13</v>
      </c>
    </row>
    <row r="51" spans="1:18" x14ac:dyDescent="0.3">
      <c r="A51" s="23">
        <v>330</v>
      </c>
      <c r="B51" s="24" t="s">
        <v>104</v>
      </c>
      <c r="C51" s="20">
        <v>6</v>
      </c>
      <c r="D51" s="21">
        <v>516</v>
      </c>
      <c r="E51" s="22">
        <v>0.40047224449790608</v>
      </c>
      <c r="F51" s="22">
        <f>VLOOKUP(A51,[6]DCPS!$C$2:$AO$117,39,FALSE)</f>
        <v>0.85</v>
      </c>
      <c r="G51" s="21">
        <v>3</v>
      </c>
      <c r="H51" s="8">
        <v>7136271.4262423981</v>
      </c>
      <c r="I51" s="7">
        <v>6776055.1388992975</v>
      </c>
      <c r="J51" s="18">
        <f t="shared" si="6"/>
        <v>360216.28734310064</v>
      </c>
      <c r="K51" s="8">
        <v>6843324.0007742066</v>
      </c>
      <c r="L51" s="8">
        <f t="shared" si="7"/>
        <v>292947.4254681915</v>
      </c>
      <c r="M51" s="8">
        <v>108165.6</v>
      </c>
      <c r="N51" s="8">
        <f t="shared" si="8"/>
        <v>6735158.400774207</v>
      </c>
      <c r="O51" s="18">
        <f t="shared" si="9"/>
        <v>-40896.738125090487</v>
      </c>
      <c r="P51" s="10">
        <f t="shared" si="10"/>
        <v>516</v>
      </c>
      <c r="Q51" s="6">
        <v>509</v>
      </c>
      <c r="R51" s="6">
        <f t="shared" si="11"/>
        <v>7</v>
      </c>
    </row>
    <row r="52" spans="1:18" x14ac:dyDescent="0.3">
      <c r="A52" s="23">
        <v>402</v>
      </c>
      <c r="B52" s="24" t="s">
        <v>15</v>
      </c>
      <c r="C52" s="20">
        <v>1</v>
      </c>
      <c r="D52" s="21">
        <v>505</v>
      </c>
      <c r="E52" s="22">
        <v>0.26816669371855217</v>
      </c>
      <c r="F52" s="22">
        <f>VLOOKUP(A52,[6]DCPS!$C$2:$AO$117,39,FALSE)</f>
        <v>0.99</v>
      </c>
      <c r="G52" s="21">
        <v>5</v>
      </c>
      <c r="H52" s="8">
        <v>5575855.4491544645</v>
      </c>
      <c r="I52" s="7">
        <v>5225359.064792701</v>
      </c>
      <c r="J52" s="18">
        <f t="shared" si="6"/>
        <v>350496.38436176348</v>
      </c>
      <c r="K52" s="8">
        <v>5397852.0598638682</v>
      </c>
      <c r="L52" s="8">
        <f t="shared" si="7"/>
        <v>178003.38929059636</v>
      </c>
      <c r="M52" s="8">
        <v>202810.5</v>
      </c>
      <c r="N52" s="8">
        <f t="shared" si="8"/>
        <v>5195041.5598638682</v>
      </c>
      <c r="O52" s="18">
        <f t="shared" si="9"/>
        <v>-30317.504928832874</v>
      </c>
      <c r="P52" s="10">
        <f t="shared" si="10"/>
        <v>505</v>
      </c>
      <c r="Q52" s="6">
        <v>506</v>
      </c>
      <c r="R52" s="6">
        <f t="shared" si="11"/>
        <v>-1</v>
      </c>
    </row>
    <row r="53" spans="1:18" x14ac:dyDescent="0.3">
      <c r="A53" s="23">
        <v>338</v>
      </c>
      <c r="B53" s="24" t="s">
        <v>111</v>
      </c>
      <c r="C53" s="20">
        <v>4</v>
      </c>
      <c r="D53" s="21">
        <v>341</v>
      </c>
      <c r="E53" s="22">
        <v>0.66338185693024398</v>
      </c>
      <c r="F53" s="22">
        <f>VLOOKUP(A53,[6]DCPS!$C$2:$AO$117,39,FALSE)</f>
        <v>0.97</v>
      </c>
      <c r="G53" s="21">
        <v>3</v>
      </c>
      <c r="H53" s="8">
        <v>6310555.9304681644</v>
      </c>
      <c r="I53" s="7">
        <v>6038044.600920219</v>
      </c>
      <c r="J53" s="18">
        <f t="shared" si="6"/>
        <v>272511.32954794541</v>
      </c>
      <c r="K53" s="8">
        <v>6066256.5593007877</v>
      </c>
      <c r="L53" s="8">
        <f t="shared" si="7"/>
        <v>244299.37116737664</v>
      </c>
      <c r="M53" s="8">
        <v>54082.8</v>
      </c>
      <c r="N53" s="8">
        <f t="shared" si="8"/>
        <v>6012173.7593007879</v>
      </c>
      <c r="O53" s="18">
        <f t="shared" si="9"/>
        <v>-25870.841619431041</v>
      </c>
      <c r="P53" s="10">
        <f t="shared" si="10"/>
        <v>341</v>
      </c>
      <c r="Q53" s="6">
        <v>333</v>
      </c>
      <c r="R53" s="6">
        <f t="shared" si="11"/>
        <v>8</v>
      </c>
    </row>
    <row r="54" spans="1:18" x14ac:dyDescent="0.3">
      <c r="A54" s="23">
        <v>251</v>
      </c>
      <c r="B54" s="24" t="s">
        <v>44</v>
      </c>
      <c r="C54" s="20">
        <v>7</v>
      </c>
      <c r="D54" s="21">
        <v>256</v>
      </c>
      <c r="E54" s="22">
        <v>0.82108575085324231</v>
      </c>
      <c r="F54" s="22">
        <f>VLOOKUP(A54,[6]DCPS!$C$2:$AO$117,39,FALSE)</f>
        <v>0.99</v>
      </c>
      <c r="G54" s="21">
        <v>2</v>
      </c>
      <c r="H54" s="8">
        <v>4625877.3315721601</v>
      </c>
      <c r="I54" s="7">
        <v>4361330.1384039633</v>
      </c>
      <c r="J54" s="18">
        <f t="shared" si="6"/>
        <v>264547.19316819683</v>
      </c>
      <c r="K54" s="8">
        <v>4444297.3153707273</v>
      </c>
      <c r="L54" s="8">
        <f t="shared" si="7"/>
        <v>181580.01620143279</v>
      </c>
      <c r="M54" s="8">
        <v>108165.6</v>
      </c>
      <c r="N54" s="8">
        <f t="shared" si="8"/>
        <v>4336131.7153707277</v>
      </c>
      <c r="O54" s="18">
        <f t="shared" si="9"/>
        <v>-25198.423033235595</v>
      </c>
      <c r="P54" s="10">
        <f t="shared" si="10"/>
        <v>256</v>
      </c>
      <c r="Q54" s="6">
        <v>263</v>
      </c>
      <c r="R54" s="6">
        <f t="shared" si="11"/>
        <v>-7</v>
      </c>
    </row>
    <row r="55" spans="1:18" x14ac:dyDescent="0.3">
      <c r="A55" s="23">
        <v>433</v>
      </c>
      <c r="B55" s="24" t="s">
        <v>116</v>
      </c>
      <c r="C55" s="20">
        <v>6</v>
      </c>
      <c r="D55" s="21">
        <v>349</v>
      </c>
      <c r="E55" s="22">
        <v>0.64049357611609203</v>
      </c>
      <c r="F55" s="22">
        <f>VLOOKUP(A55,[6]DCPS!$C$2:$AO$117,39,FALSE)</f>
        <v>0.99</v>
      </c>
      <c r="G55" s="21">
        <v>3</v>
      </c>
      <c r="H55" s="8">
        <v>5272109.1120906761</v>
      </c>
      <c r="I55" s="7">
        <v>4805013.5357536497</v>
      </c>
      <c r="J55" s="18">
        <f t="shared" si="6"/>
        <v>467095.57633702643</v>
      </c>
      <c r="K55" s="8">
        <v>5076296.5603981744</v>
      </c>
      <c r="L55" s="8">
        <f t="shared" si="7"/>
        <v>195812.55169250164</v>
      </c>
      <c r="M55" s="8">
        <v>295048.09999999998</v>
      </c>
      <c r="N55" s="8">
        <f t="shared" si="8"/>
        <v>4781248.4603981748</v>
      </c>
      <c r="O55" s="18">
        <f t="shared" si="9"/>
        <v>-23765.075355474837</v>
      </c>
      <c r="P55" s="10">
        <f t="shared" si="10"/>
        <v>349</v>
      </c>
      <c r="Q55" s="6">
        <v>328</v>
      </c>
      <c r="R55" s="6">
        <f t="shared" si="11"/>
        <v>21</v>
      </c>
    </row>
    <row r="56" spans="1:18" x14ac:dyDescent="0.3">
      <c r="A56" s="23">
        <v>463</v>
      </c>
      <c r="B56" s="24" t="s">
        <v>112</v>
      </c>
      <c r="C56" s="20">
        <v>3</v>
      </c>
      <c r="D56" s="21">
        <v>1864</v>
      </c>
      <c r="E56" s="22">
        <v>0.34598546429405908</v>
      </c>
      <c r="F56" s="22">
        <f>VLOOKUP(A56,[6]DCPS!$C$2:$AO$117,39,FALSE)</f>
        <v>0.65</v>
      </c>
      <c r="G56" s="21">
        <v>4</v>
      </c>
      <c r="H56" s="8">
        <v>20046056.750039328</v>
      </c>
      <c r="I56" s="7">
        <v>18687567</v>
      </c>
      <c r="J56" s="18">
        <f t="shared" si="6"/>
        <v>1358489.7500393279</v>
      </c>
      <c r="K56" s="8">
        <v>19335482.542138994</v>
      </c>
      <c r="L56" s="8">
        <f t="shared" si="7"/>
        <v>710574.20790033415</v>
      </c>
      <c r="M56" s="8">
        <v>657699.69999999995</v>
      </c>
      <c r="N56" s="8">
        <f t="shared" si="8"/>
        <v>18677782.842138994</v>
      </c>
      <c r="O56" s="18">
        <f t="shared" si="9"/>
        <v>-9784.1578610055149</v>
      </c>
      <c r="P56" s="10">
        <f t="shared" si="10"/>
        <v>1864</v>
      </c>
      <c r="Q56" s="6">
        <v>1885</v>
      </c>
      <c r="R56" s="6">
        <f t="shared" si="11"/>
        <v>-21</v>
      </c>
    </row>
    <row r="57" spans="1:18" x14ac:dyDescent="0.3">
      <c r="A57" s="23">
        <v>301</v>
      </c>
      <c r="B57" s="24" t="s">
        <v>77</v>
      </c>
      <c r="C57" s="20">
        <v>6</v>
      </c>
      <c r="D57" s="21">
        <v>222</v>
      </c>
      <c r="E57" s="22">
        <v>0.13801801801801802</v>
      </c>
      <c r="F57" s="22">
        <f>VLOOKUP(A57,[6]DCPS!$C$2:$AO$117,39,FALSE)</f>
        <v>0.34999999999999992</v>
      </c>
      <c r="G57" s="21" t="s">
        <v>12</v>
      </c>
      <c r="H57" s="8">
        <v>2987183.3079037536</v>
      </c>
      <c r="I57" s="7">
        <v>2812340.6356626991</v>
      </c>
      <c r="J57" s="18">
        <f t="shared" si="6"/>
        <v>174842.67224105448</v>
      </c>
      <c r="K57" s="8">
        <v>2858087.6987993778</v>
      </c>
      <c r="L57" s="8">
        <f t="shared" si="7"/>
        <v>129095.60910437582</v>
      </c>
      <c r="M57" s="8">
        <v>54082.8</v>
      </c>
      <c r="N57" s="8">
        <f t="shared" si="8"/>
        <v>2804004.898799378</v>
      </c>
      <c r="O57" s="18">
        <f t="shared" si="9"/>
        <v>-8335.736863321159</v>
      </c>
      <c r="P57" s="10">
        <f t="shared" si="10"/>
        <v>222</v>
      </c>
      <c r="Q57" s="6">
        <v>227</v>
      </c>
      <c r="R57" s="6">
        <f t="shared" si="11"/>
        <v>-5</v>
      </c>
    </row>
    <row r="58" spans="1:18" x14ac:dyDescent="0.3">
      <c r="A58" s="23">
        <v>203</v>
      </c>
      <c r="B58" s="24" t="s">
        <v>6</v>
      </c>
      <c r="C58" s="20">
        <v>6</v>
      </c>
      <c r="D58" s="21">
        <v>342</v>
      </c>
      <c r="E58" s="22">
        <v>0.74080253467482349</v>
      </c>
      <c r="F58" s="22">
        <f>VLOOKUP(A58,[6]DCPS!$C$2:$AO$117,39,FALSE)</f>
        <v>0.91999999999999993</v>
      </c>
      <c r="G58" s="21">
        <v>2</v>
      </c>
      <c r="H58" s="8">
        <v>5134012.5242460249</v>
      </c>
      <c r="I58" s="7">
        <v>4883464.9667282179</v>
      </c>
      <c r="J58" s="18">
        <f t="shared" si="6"/>
        <v>250547.557517807</v>
      </c>
      <c r="K58" s="8">
        <v>4930443.5621158145</v>
      </c>
      <c r="L58" s="8">
        <f t="shared" si="7"/>
        <v>203568.96213021036</v>
      </c>
      <c r="M58" s="8">
        <v>54082.8</v>
      </c>
      <c r="N58" s="8">
        <f t="shared" si="8"/>
        <v>4876360.7621158147</v>
      </c>
      <c r="O58" s="18">
        <f t="shared" si="9"/>
        <v>-7104.2046124031767</v>
      </c>
      <c r="P58" s="10">
        <f t="shared" si="10"/>
        <v>342</v>
      </c>
      <c r="Q58" s="6">
        <v>352</v>
      </c>
      <c r="R58" s="6">
        <f t="shared" si="11"/>
        <v>-10</v>
      </c>
    </row>
    <row r="59" spans="1:18" x14ac:dyDescent="0.3">
      <c r="A59" s="23">
        <v>212</v>
      </c>
      <c r="B59" s="24" t="s">
        <v>16</v>
      </c>
      <c r="C59" s="20">
        <v>6</v>
      </c>
      <c r="D59" s="21">
        <v>452</v>
      </c>
      <c r="E59" s="22">
        <v>9.5914234139039323E-2</v>
      </c>
      <c r="F59" s="22">
        <f>VLOOKUP(A59,[6]DCPS!$C$2:$AO$117,39,FALSE)</f>
        <v>0.34000000000000008</v>
      </c>
      <c r="G59" s="21">
        <v>4</v>
      </c>
      <c r="H59" s="8">
        <v>4903952.9748617094</v>
      </c>
      <c r="I59" s="7">
        <v>4640141.4890784696</v>
      </c>
      <c r="J59" s="18">
        <f t="shared" si="6"/>
        <v>263811.48578323983</v>
      </c>
      <c r="K59" s="8">
        <v>4701031.0142166708</v>
      </c>
      <c r="L59" s="8">
        <f t="shared" si="7"/>
        <v>202921.96064503863</v>
      </c>
      <c r="M59" s="8">
        <v>54082.8</v>
      </c>
      <c r="N59" s="8">
        <f t="shared" si="8"/>
        <v>4646948.214216671</v>
      </c>
      <c r="O59" s="18">
        <f t="shared" si="9"/>
        <v>6806.7251382013783</v>
      </c>
      <c r="P59" s="10">
        <f t="shared" si="10"/>
        <v>452</v>
      </c>
      <c r="Q59" s="6">
        <v>447</v>
      </c>
      <c r="R59" s="6">
        <f t="shared" si="11"/>
        <v>5</v>
      </c>
    </row>
    <row r="60" spans="1:18" x14ac:dyDescent="0.3">
      <c r="A60" s="23">
        <v>315</v>
      </c>
      <c r="B60" s="24" t="s">
        <v>92</v>
      </c>
      <c r="C60" s="20">
        <v>8</v>
      </c>
      <c r="D60" s="21">
        <v>246</v>
      </c>
      <c r="E60" s="22">
        <v>0.78607148335634303</v>
      </c>
      <c r="F60" s="22">
        <f>VLOOKUP(A60,[6]DCPS!$C$2:$AO$117,39,FALSE)</f>
        <v>1</v>
      </c>
      <c r="G60" s="21">
        <v>3</v>
      </c>
      <c r="H60" s="8">
        <v>3870091.1011972902</v>
      </c>
      <c r="I60" s="7">
        <v>3645903.3655817886</v>
      </c>
      <c r="J60" s="18">
        <f t="shared" si="6"/>
        <v>224187.73561550165</v>
      </c>
      <c r="K60" s="8">
        <v>3720157.5930669927</v>
      </c>
      <c r="L60" s="8">
        <f t="shared" si="7"/>
        <v>149933.50813029753</v>
      </c>
      <c r="M60" s="8">
        <v>54082.8</v>
      </c>
      <c r="N60" s="8">
        <f t="shared" si="8"/>
        <v>3666074.7930669929</v>
      </c>
      <c r="O60" s="18">
        <f t="shared" si="9"/>
        <v>20171.427485204302</v>
      </c>
      <c r="P60" s="10">
        <f t="shared" si="10"/>
        <v>246</v>
      </c>
      <c r="Q60" s="6">
        <v>256</v>
      </c>
      <c r="R60" s="6">
        <f t="shared" si="11"/>
        <v>-10</v>
      </c>
    </row>
    <row r="61" spans="1:18" x14ac:dyDescent="0.3">
      <c r="A61" s="23">
        <v>292</v>
      </c>
      <c r="B61" s="24" t="s">
        <v>119</v>
      </c>
      <c r="C61" s="20">
        <v>3</v>
      </c>
      <c r="D61" s="21">
        <v>712</v>
      </c>
      <c r="E61" s="22">
        <v>0.11674040745049943</v>
      </c>
      <c r="F61" s="22">
        <f>VLOOKUP(A61,[6]DCPS!$C$2:$AO$117,39,FALSE)</f>
        <v>0.69</v>
      </c>
      <c r="G61" s="21">
        <v>5</v>
      </c>
      <c r="H61" s="8">
        <v>9715805.1299816146</v>
      </c>
      <c r="I61" s="7">
        <v>9117880.2537681237</v>
      </c>
      <c r="J61" s="18">
        <f t="shared" si="6"/>
        <v>597924.87621349096</v>
      </c>
      <c r="K61" s="8">
        <v>9344249.1697872318</v>
      </c>
      <c r="L61" s="8">
        <f t="shared" si="7"/>
        <v>371555.96019438282</v>
      </c>
      <c r="M61" s="8">
        <v>189289.8</v>
      </c>
      <c r="N61" s="8">
        <f t="shared" si="8"/>
        <v>9154959.3697872311</v>
      </c>
      <c r="O61" s="18">
        <f t="shared" si="9"/>
        <v>37079.116019107401</v>
      </c>
      <c r="P61" s="10">
        <f t="shared" si="10"/>
        <v>712</v>
      </c>
      <c r="Q61" s="6">
        <v>696</v>
      </c>
      <c r="R61" s="6">
        <f t="shared" si="11"/>
        <v>16</v>
      </c>
    </row>
    <row r="62" spans="1:18" ht="31.2" x14ac:dyDescent="0.3">
      <c r="A62" s="23">
        <v>296</v>
      </c>
      <c r="B62" s="24" t="s">
        <v>136</v>
      </c>
      <c r="C62" s="20">
        <v>1</v>
      </c>
      <c r="D62" s="21">
        <v>444</v>
      </c>
      <c r="E62" s="22">
        <v>0.53915453915453915</v>
      </c>
      <c r="F62" s="22">
        <f>VLOOKUP(A62,[6]DCPS!$C$2:$AO$117,39,FALSE)</f>
        <v>0.92</v>
      </c>
      <c r="G62" s="21">
        <v>3</v>
      </c>
      <c r="H62" s="8">
        <v>7247960.6658246173</v>
      </c>
      <c r="I62" s="7">
        <v>6863273.6094323853</v>
      </c>
      <c r="J62" s="18">
        <f t="shared" si="6"/>
        <v>384687.05639223196</v>
      </c>
      <c r="K62" s="8">
        <v>6956215.5292896973</v>
      </c>
      <c r="L62" s="8">
        <f t="shared" si="7"/>
        <v>291745.13653491996</v>
      </c>
      <c r="M62" s="8">
        <v>54082.8</v>
      </c>
      <c r="N62" s="8">
        <f t="shared" si="8"/>
        <v>6902132.7292896975</v>
      </c>
      <c r="O62" s="18">
        <f t="shared" si="9"/>
        <v>38859.11985731218</v>
      </c>
      <c r="P62" s="10">
        <f t="shared" si="10"/>
        <v>444</v>
      </c>
      <c r="Q62" s="6">
        <v>471</v>
      </c>
      <c r="R62" s="6">
        <f t="shared" si="11"/>
        <v>-27</v>
      </c>
    </row>
    <row r="63" spans="1:18" x14ac:dyDescent="0.3">
      <c r="A63" s="23">
        <v>322</v>
      </c>
      <c r="B63" s="24" t="s">
        <v>93</v>
      </c>
      <c r="C63" s="20">
        <v>7</v>
      </c>
      <c r="D63" s="21">
        <v>245</v>
      </c>
      <c r="E63" s="22">
        <v>0.80011031439602875</v>
      </c>
      <c r="F63" s="22">
        <f>VLOOKUP(A63,[6]DCPS!$C$2:$AO$117,39,FALSE)</f>
        <v>1.0000000000000002</v>
      </c>
      <c r="G63" s="21">
        <v>2</v>
      </c>
      <c r="H63" s="8">
        <v>4438922.5590082901</v>
      </c>
      <c r="I63" s="7">
        <v>4178458.8046615282</v>
      </c>
      <c r="J63" s="18">
        <f t="shared" si="6"/>
        <v>260463.75434676185</v>
      </c>
      <c r="K63" s="8">
        <v>4272160.4692937806</v>
      </c>
      <c r="L63" s="8">
        <f t="shared" si="7"/>
        <v>166762.08971450943</v>
      </c>
      <c r="M63" s="8">
        <v>54082.8</v>
      </c>
      <c r="N63" s="8">
        <f t="shared" si="8"/>
        <v>4218077.6692937808</v>
      </c>
      <c r="O63" s="18">
        <f t="shared" si="9"/>
        <v>39618.864632252604</v>
      </c>
      <c r="P63" s="10">
        <f t="shared" si="10"/>
        <v>245</v>
      </c>
      <c r="Q63" s="6">
        <v>265</v>
      </c>
      <c r="R63" s="6">
        <f t="shared" si="11"/>
        <v>-20</v>
      </c>
    </row>
    <row r="64" spans="1:18" x14ac:dyDescent="0.3">
      <c r="A64" s="23">
        <v>213</v>
      </c>
      <c r="B64" s="24" t="s">
        <v>135</v>
      </c>
      <c r="C64" s="20">
        <v>4</v>
      </c>
      <c r="D64" s="21">
        <v>675</v>
      </c>
      <c r="E64" s="22">
        <v>0.54145892084978375</v>
      </c>
      <c r="F64" s="22">
        <f>VLOOKUP(A64,[6]DCPS!$C$2:$AO$117,39,FALSE)</f>
        <v>1</v>
      </c>
      <c r="G64" s="21">
        <v>3</v>
      </c>
      <c r="H64" s="8">
        <v>11587325.577833066</v>
      </c>
      <c r="I64" s="7">
        <v>10924444.394927207</v>
      </c>
      <c r="J64" s="18">
        <f t="shared" si="6"/>
        <v>662881.18290585838</v>
      </c>
      <c r="K64" s="8">
        <v>11128055.136732787</v>
      </c>
      <c r="L64" s="8">
        <f t="shared" si="7"/>
        <v>459270.44110027887</v>
      </c>
      <c r="M64" s="8">
        <v>162248.4</v>
      </c>
      <c r="N64" s="8">
        <f t="shared" si="8"/>
        <v>10965806.736732787</v>
      </c>
      <c r="O64" s="18">
        <f t="shared" si="9"/>
        <v>41362.341805579141</v>
      </c>
      <c r="P64" s="10">
        <f t="shared" si="10"/>
        <v>675</v>
      </c>
      <c r="Q64" s="6">
        <v>754</v>
      </c>
      <c r="R64" s="6">
        <f t="shared" si="11"/>
        <v>-79</v>
      </c>
    </row>
    <row r="65" spans="1:18" x14ac:dyDescent="0.3">
      <c r="A65" s="23">
        <v>294</v>
      </c>
      <c r="B65" s="24" t="s">
        <v>75</v>
      </c>
      <c r="C65" s="20">
        <v>8</v>
      </c>
      <c r="D65" s="21">
        <v>384</v>
      </c>
      <c r="E65" s="22">
        <v>0.89322916666666663</v>
      </c>
      <c r="F65" s="22">
        <f>VLOOKUP(A65,[6]DCPS!$C$2:$AO$117,39,FALSE)</f>
        <v>1</v>
      </c>
      <c r="G65" s="21">
        <v>1</v>
      </c>
      <c r="H65" s="8">
        <v>6244021.7818026524</v>
      </c>
      <c r="I65" s="7">
        <v>5890998.9180322159</v>
      </c>
      <c r="J65" s="18">
        <f t="shared" si="6"/>
        <v>353022.8637704365</v>
      </c>
      <c r="K65" s="8">
        <v>5993808.5365672875</v>
      </c>
      <c r="L65" s="8">
        <f t="shared" si="7"/>
        <v>250213.24523536488</v>
      </c>
      <c r="M65" s="8">
        <v>54082.8</v>
      </c>
      <c r="N65" s="8">
        <f t="shared" si="8"/>
        <v>5939725.7365672877</v>
      </c>
      <c r="O65" s="18">
        <f t="shared" si="9"/>
        <v>48726.818535071798</v>
      </c>
      <c r="P65" s="10">
        <f t="shared" si="10"/>
        <v>384</v>
      </c>
      <c r="Q65" s="6">
        <v>363</v>
      </c>
      <c r="R65" s="6">
        <f t="shared" si="11"/>
        <v>21</v>
      </c>
    </row>
    <row r="66" spans="1:18" x14ac:dyDescent="0.3">
      <c r="A66" s="23">
        <v>239</v>
      </c>
      <c r="B66" s="24" t="s">
        <v>38</v>
      </c>
      <c r="C66" s="20">
        <v>2</v>
      </c>
      <c r="D66" s="21">
        <v>284</v>
      </c>
      <c r="E66" s="22">
        <v>0.49424323720098368</v>
      </c>
      <c r="F66" s="22">
        <f>VLOOKUP(A66,[6]DCPS!$C$2:$AO$117,39,FALSE)</f>
        <v>0.84</v>
      </c>
      <c r="G66" s="21">
        <v>3</v>
      </c>
      <c r="H66" s="8">
        <v>4785693.4548215382</v>
      </c>
      <c r="I66" s="7">
        <v>4476542.0952645456</v>
      </c>
      <c r="J66" s="18">
        <f t="shared" ref="J66:J97" si="12">H66-I66</f>
        <v>309151.35955699254</v>
      </c>
      <c r="K66" s="8">
        <v>4591729.8435831992</v>
      </c>
      <c r="L66" s="8">
        <f t="shared" ref="L66:L97" si="13">H66-K66</f>
        <v>193963.61123833898</v>
      </c>
      <c r="M66" s="8">
        <v>54082.8</v>
      </c>
      <c r="N66" s="8">
        <f t="shared" ref="N66:N97" si="14">H66-L66-M66</f>
        <v>4537647.0435831994</v>
      </c>
      <c r="O66" s="18">
        <f t="shared" ref="O66:O97" si="15">N66-I66</f>
        <v>61104.94831865374</v>
      </c>
      <c r="P66" s="10">
        <f t="shared" ref="P66:P97" si="16">D66</f>
        <v>284</v>
      </c>
      <c r="Q66" s="6">
        <v>259</v>
      </c>
      <c r="R66" s="6">
        <f t="shared" ref="R66:R97" si="17">D66-Q66</f>
        <v>25</v>
      </c>
    </row>
    <row r="67" spans="1:18" x14ac:dyDescent="0.3">
      <c r="A67" s="23">
        <v>274</v>
      </c>
      <c r="B67" s="24" t="s">
        <v>65</v>
      </c>
      <c r="C67" s="20">
        <v>6</v>
      </c>
      <c r="D67" s="21">
        <v>413</v>
      </c>
      <c r="E67" s="22">
        <v>0.15432363401423801</v>
      </c>
      <c r="F67" s="22">
        <f>VLOOKUP(A67,[6]DCPS!$C$2:$AO$117,39,FALSE)</f>
        <v>0.39000000000000007</v>
      </c>
      <c r="G67" s="21">
        <v>5</v>
      </c>
      <c r="H67" s="8">
        <v>4804490.0709449854</v>
      </c>
      <c r="I67" s="7">
        <v>4487323.7258019708</v>
      </c>
      <c r="J67" s="18">
        <f t="shared" si="12"/>
        <v>317166.34514301457</v>
      </c>
      <c r="K67" s="8">
        <v>4604429.2964984933</v>
      </c>
      <c r="L67" s="8">
        <f t="shared" si="13"/>
        <v>200060.77444649208</v>
      </c>
      <c r="M67" s="8">
        <v>54082.8</v>
      </c>
      <c r="N67" s="8">
        <f t="shared" si="14"/>
        <v>4550346.4964984935</v>
      </c>
      <c r="O67" s="18">
        <f t="shared" si="15"/>
        <v>63022.770696522668</v>
      </c>
      <c r="P67" s="10">
        <f t="shared" si="16"/>
        <v>413</v>
      </c>
      <c r="Q67" s="6">
        <v>422</v>
      </c>
      <c r="R67" s="6">
        <f t="shared" si="17"/>
        <v>-9</v>
      </c>
    </row>
    <row r="68" spans="1:18" ht="31.2" x14ac:dyDescent="0.3">
      <c r="A68" s="23">
        <v>175</v>
      </c>
      <c r="B68" s="24" t="s">
        <v>89</v>
      </c>
      <c r="C68" s="20">
        <v>6</v>
      </c>
      <c r="D68" s="21">
        <v>311</v>
      </c>
      <c r="E68" s="22">
        <v>8.7055284721501924E-2</v>
      </c>
      <c r="F68" s="22">
        <f>VLOOKUP(A68,[6]DCPS!$C$2:$AO$117,39,FALSE)</f>
        <v>0.31</v>
      </c>
      <c r="G68" s="21">
        <v>5</v>
      </c>
      <c r="H68" s="8">
        <v>4651278.1118527036</v>
      </c>
      <c r="I68" s="7">
        <v>4331771.3537937459</v>
      </c>
      <c r="J68" s="18">
        <f t="shared" si="12"/>
        <v>319506.75805895776</v>
      </c>
      <c r="K68" s="8">
        <v>4451357.4612382818</v>
      </c>
      <c r="L68" s="8">
        <f t="shared" si="13"/>
        <v>199920.65061442181</v>
      </c>
      <c r="M68" s="8">
        <v>54082.8</v>
      </c>
      <c r="N68" s="8">
        <f t="shared" si="14"/>
        <v>4397274.661238282</v>
      </c>
      <c r="O68" s="18">
        <f t="shared" si="15"/>
        <v>65503.307444536127</v>
      </c>
      <c r="P68" s="10">
        <f t="shared" si="16"/>
        <v>311</v>
      </c>
      <c r="Q68" s="6">
        <v>307</v>
      </c>
      <c r="R68" s="6">
        <f t="shared" si="17"/>
        <v>4</v>
      </c>
    </row>
    <row r="69" spans="1:18" x14ac:dyDescent="0.3">
      <c r="A69" s="23">
        <v>462</v>
      </c>
      <c r="B69" s="24" t="s">
        <v>9</v>
      </c>
      <c r="C69" s="20">
        <v>8</v>
      </c>
      <c r="D69" s="21">
        <v>478</v>
      </c>
      <c r="E69" s="22">
        <v>0</v>
      </c>
      <c r="F69" s="22">
        <f>VLOOKUP(A69,[6]DCPS!$C$2:$AO$117,39,FALSE)</f>
        <v>1</v>
      </c>
      <c r="G69" s="21" t="s">
        <v>12</v>
      </c>
      <c r="H69" s="8">
        <v>4915795.5888806079</v>
      </c>
      <c r="I69" s="7">
        <v>4290317.7923392691</v>
      </c>
      <c r="J69" s="18">
        <f t="shared" si="12"/>
        <v>625477.79654133879</v>
      </c>
      <c r="K69" s="8">
        <v>4598811.3369390341</v>
      </c>
      <c r="L69" s="8">
        <f t="shared" si="13"/>
        <v>316984.25194157381</v>
      </c>
      <c r="M69" s="8">
        <v>227444.6</v>
      </c>
      <c r="N69" s="8">
        <f t="shared" si="14"/>
        <v>4371366.7369390344</v>
      </c>
      <c r="O69" s="18">
        <f t="shared" si="15"/>
        <v>81048.944599765353</v>
      </c>
      <c r="P69" s="10">
        <f t="shared" si="16"/>
        <v>478</v>
      </c>
      <c r="Q69" s="6">
        <v>480</v>
      </c>
      <c r="R69" s="6">
        <f t="shared" si="17"/>
        <v>-2</v>
      </c>
    </row>
    <row r="70" spans="1:18" x14ac:dyDescent="0.3">
      <c r="A70" s="23">
        <v>309</v>
      </c>
      <c r="B70" s="24" t="s">
        <v>90</v>
      </c>
      <c r="C70" s="20">
        <v>6</v>
      </c>
      <c r="D70" s="21">
        <v>403</v>
      </c>
      <c r="E70" s="22">
        <v>0.52073636912346588</v>
      </c>
      <c r="F70" s="22">
        <f>VLOOKUP(A70,[6]DCPS!$C$2:$AO$117,39,FALSE)</f>
        <v>0.91</v>
      </c>
      <c r="G70" s="21">
        <v>3</v>
      </c>
      <c r="H70" s="8">
        <v>6872811.825482267</v>
      </c>
      <c r="I70" s="7">
        <v>6453068.2112965509</v>
      </c>
      <c r="J70" s="18">
        <f t="shared" si="12"/>
        <v>419743.61418571603</v>
      </c>
      <c r="K70" s="8">
        <v>6592834.7665049518</v>
      </c>
      <c r="L70" s="8">
        <f t="shared" si="13"/>
        <v>279977.0589773152</v>
      </c>
      <c r="M70" s="8">
        <v>54082.8</v>
      </c>
      <c r="N70" s="8">
        <f t="shared" si="14"/>
        <v>6538751.9665049519</v>
      </c>
      <c r="O70" s="18">
        <f t="shared" si="15"/>
        <v>85683.755208401009</v>
      </c>
      <c r="P70" s="10">
        <f t="shared" si="16"/>
        <v>403</v>
      </c>
      <c r="Q70" s="6">
        <v>390</v>
      </c>
      <c r="R70" s="6">
        <f t="shared" si="17"/>
        <v>13</v>
      </c>
    </row>
    <row r="71" spans="1:18" x14ac:dyDescent="0.3">
      <c r="A71" s="23">
        <v>349</v>
      </c>
      <c r="B71" s="24" t="s">
        <v>29</v>
      </c>
      <c r="C71" s="20">
        <v>4</v>
      </c>
      <c r="D71" s="21">
        <v>476</v>
      </c>
      <c r="E71" s="22">
        <v>0.47329899701816208</v>
      </c>
      <c r="F71" s="22">
        <f>VLOOKUP(A71,[6]DCPS!$C$2:$AO$117,39,FALSE)</f>
        <v>0.97999999999999987</v>
      </c>
      <c r="G71" s="21">
        <v>3</v>
      </c>
      <c r="H71" s="8">
        <v>8502532.530484423</v>
      </c>
      <c r="I71" s="7">
        <v>7964416.332215053</v>
      </c>
      <c r="J71" s="18">
        <f t="shared" si="12"/>
        <v>538116.19826937001</v>
      </c>
      <c r="K71" s="8">
        <v>8166772.5789652737</v>
      </c>
      <c r="L71" s="8">
        <f t="shared" si="13"/>
        <v>335759.95151914936</v>
      </c>
      <c r="M71" s="8">
        <v>108165.6</v>
      </c>
      <c r="N71" s="8">
        <f t="shared" si="14"/>
        <v>8058606.9789652741</v>
      </c>
      <c r="O71" s="18">
        <f t="shared" si="15"/>
        <v>94190.646750221029</v>
      </c>
      <c r="P71" s="10">
        <f t="shared" si="16"/>
        <v>476</v>
      </c>
      <c r="Q71" s="6">
        <v>446</v>
      </c>
      <c r="R71" s="6">
        <f t="shared" si="17"/>
        <v>30</v>
      </c>
    </row>
    <row r="72" spans="1:18" x14ac:dyDescent="0.3">
      <c r="A72" s="23">
        <v>459</v>
      </c>
      <c r="B72" s="24" t="s">
        <v>84</v>
      </c>
      <c r="C72" s="20">
        <v>4</v>
      </c>
      <c r="D72" s="21">
        <v>681</v>
      </c>
      <c r="E72" s="22">
        <v>0.86364497612188407</v>
      </c>
      <c r="F72" s="22">
        <f>VLOOKUP(A72,[6]DCPS!$C$2:$AO$117,39,FALSE)</f>
        <v>1</v>
      </c>
      <c r="G72" s="21">
        <v>1</v>
      </c>
      <c r="H72" s="8">
        <v>12283002.886539903</v>
      </c>
      <c r="I72" s="7">
        <v>11078686.603944717</v>
      </c>
      <c r="J72" s="18">
        <f t="shared" si="12"/>
        <v>1204316.2825951856</v>
      </c>
      <c r="K72" s="8">
        <v>11830625.246418979</v>
      </c>
      <c r="L72" s="8">
        <f t="shared" si="13"/>
        <v>452377.64012092352</v>
      </c>
      <c r="M72" s="8">
        <v>657699.69999999995</v>
      </c>
      <c r="N72" s="8">
        <f t="shared" si="14"/>
        <v>11172925.54641898</v>
      </c>
      <c r="O72" s="18">
        <f t="shared" si="15"/>
        <v>94238.942474262789</v>
      </c>
      <c r="P72" s="10">
        <f t="shared" si="16"/>
        <v>681</v>
      </c>
      <c r="Q72" s="6">
        <v>686</v>
      </c>
      <c r="R72" s="6">
        <f t="shared" si="17"/>
        <v>-5</v>
      </c>
    </row>
    <row r="73" spans="1:18" x14ac:dyDescent="0.3">
      <c r="A73" s="23">
        <v>427</v>
      </c>
      <c r="B73" s="24" t="s">
        <v>94</v>
      </c>
      <c r="C73" s="20">
        <v>7</v>
      </c>
      <c r="D73" s="21">
        <v>248</v>
      </c>
      <c r="E73" s="22">
        <v>0.75806451612903225</v>
      </c>
      <c r="F73" s="22">
        <f>VLOOKUP(A73,[6]DCPS!$C$2:$AO$117,39,FALSE)</f>
        <v>1</v>
      </c>
      <c r="G73" s="21">
        <v>1</v>
      </c>
      <c r="H73" s="8">
        <v>4479895.9733913857</v>
      </c>
      <c r="I73" s="7">
        <v>3924184.1654800782</v>
      </c>
      <c r="J73" s="18">
        <f t="shared" si="12"/>
        <v>555711.80791130755</v>
      </c>
      <c r="K73" s="8">
        <v>4317234.8943988308</v>
      </c>
      <c r="L73" s="8">
        <f t="shared" si="13"/>
        <v>162661.07899255492</v>
      </c>
      <c r="M73" s="8">
        <v>295048.09999999998</v>
      </c>
      <c r="N73" s="8">
        <f t="shared" si="14"/>
        <v>4022186.7943988307</v>
      </c>
      <c r="O73" s="18">
        <f t="shared" si="15"/>
        <v>98002.62891875254</v>
      </c>
      <c r="P73" s="10">
        <f t="shared" si="16"/>
        <v>248</v>
      </c>
      <c r="Q73" s="6">
        <v>225</v>
      </c>
      <c r="R73" s="6">
        <f t="shared" si="17"/>
        <v>23</v>
      </c>
    </row>
    <row r="74" spans="1:18" x14ac:dyDescent="0.3">
      <c r="A74" s="23">
        <v>290</v>
      </c>
      <c r="B74" s="24" t="s">
        <v>73</v>
      </c>
      <c r="C74" s="20">
        <v>5</v>
      </c>
      <c r="D74" s="21">
        <v>227</v>
      </c>
      <c r="E74" s="22">
        <v>0.7326749088153095</v>
      </c>
      <c r="F74" s="22">
        <f>VLOOKUP(A74,[6]DCPS!$C$2:$AO$117,39,FALSE)</f>
        <v>1</v>
      </c>
      <c r="G74" s="21">
        <v>2</v>
      </c>
      <c r="H74" s="8">
        <v>3992755.1266196598</v>
      </c>
      <c r="I74" s="7">
        <v>3672017.4337908775</v>
      </c>
      <c r="J74" s="18">
        <f t="shared" si="12"/>
        <v>320737.69282878237</v>
      </c>
      <c r="K74" s="8">
        <v>3834955.7359080939</v>
      </c>
      <c r="L74" s="8">
        <f t="shared" si="13"/>
        <v>157799.39071156597</v>
      </c>
      <c r="M74" s="8">
        <v>54082.8</v>
      </c>
      <c r="N74" s="8">
        <f t="shared" si="14"/>
        <v>3780872.935908094</v>
      </c>
      <c r="O74" s="18">
        <f t="shared" si="15"/>
        <v>108855.50211721659</v>
      </c>
      <c r="P74" s="10">
        <f t="shared" si="16"/>
        <v>227</v>
      </c>
      <c r="Q74" s="6">
        <v>215</v>
      </c>
      <c r="R74" s="6">
        <f t="shared" si="17"/>
        <v>12</v>
      </c>
    </row>
    <row r="75" spans="1:18" x14ac:dyDescent="0.3">
      <c r="A75" s="23">
        <v>421</v>
      </c>
      <c r="B75" s="24" t="s">
        <v>50</v>
      </c>
      <c r="C75" s="20">
        <v>7</v>
      </c>
      <c r="D75" s="21">
        <v>548</v>
      </c>
      <c r="E75" s="22">
        <v>0.71794741822114094</v>
      </c>
      <c r="F75" s="22">
        <f>VLOOKUP(A75,[6]DCPS!$C$2:$AO$117,39,FALSE)</f>
        <v>0.99</v>
      </c>
      <c r="G75" s="21">
        <v>2</v>
      </c>
      <c r="H75" s="8">
        <v>7534451.5417514294</v>
      </c>
      <c r="I75" s="7">
        <v>6741918.8344019912</v>
      </c>
      <c r="J75" s="18">
        <f t="shared" si="12"/>
        <v>792532.70734943822</v>
      </c>
      <c r="K75" s="8">
        <v>7250469.4773063147</v>
      </c>
      <c r="L75" s="8">
        <f t="shared" si="13"/>
        <v>283982.06444511469</v>
      </c>
      <c r="M75" s="8">
        <v>388291.54000000004</v>
      </c>
      <c r="N75" s="8">
        <f t="shared" si="14"/>
        <v>6862177.9373063147</v>
      </c>
      <c r="O75" s="18">
        <f t="shared" si="15"/>
        <v>120259.10290432349</v>
      </c>
      <c r="P75" s="10">
        <f t="shared" si="16"/>
        <v>548</v>
      </c>
      <c r="Q75" s="6">
        <v>424</v>
      </c>
      <c r="R75" s="6">
        <f t="shared" si="17"/>
        <v>124</v>
      </c>
    </row>
    <row r="76" spans="1:18" x14ac:dyDescent="0.3">
      <c r="A76" s="23">
        <v>271</v>
      </c>
      <c r="B76" s="24" t="s">
        <v>60</v>
      </c>
      <c r="C76" s="20">
        <v>6</v>
      </c>
      <c r="D76" s="21">
        <v>452</v>
      </c>
      <c r="E76" s="22">
        <v>0.30476792486906268</v>
      </c>
      <c r="F76" s="22">
        <f>VLOOKUP(A76,[6]DCPS!$C$2:$AO$117,39,FALSE)</f>
        <v>0.67</v>
      </c>
      <c r="G76" s="21">
        <v>4</v>
      </c>
      <c r="H76" s="8">
        <v>6446477.8657221021</v>
      </c>
      <c r="I76" s="7">
        <v>6007484.4985292349</v>
      </c>
      <c r="J76" s="18">
        <f t="shared" si="12"/>
        <v>438993.36719286721</v>
      </c>
      <c r="K76" s="8">
        <v>6182430.8377771974</v>
      </c>
      <c r="L76" s="8">
        <f t="shared" si="13"/>
        <v>264047.02794490475</v>
      </c>
      <c r="M76" s="8">
        <v>54082.8</v>
      </c>
      <c r="N76" s="8">
        <f t="shared" si="14"/>
        <v>6128348.0377771975</v>
      </c>
      <c r="O76" s="18">
        <f t="shared" si="15"/>
        <v>120863.53924796265</v>
      </c>
      <c r="P76" s="10">
        <f t="shared" si="16"/>
        <v>452</v>
      </c>
      <c r="Q76" s="6">
        <v>421</v>
      </c>
      <c r="R76" s="6">
        <f t="shared" si="17"/>
        <v>31</v>
      </c>
    </row>
    <row r="77" spans="1:18" x14ac:dyDescent="0.3">
      <c r="A77" s="23">
        <v>291</v>
      </c>
      <c r="B77" s="24" t="s">
        <v>74</v>
      </c>
      <c r="C77" s="20">
        <v>8</v>
      </c>
      <c r="D77" s="21">
        <v>440</v>
      </c>
      <c r="E77" s="22">
        <v>0.79768948391276173</v>
      </c>
      <c r="F77" s="22">
        <f>VLOOKUP(A77,[6]DCPS!$C$2:$AO$117,39,FALSE)</f>
        <v>1</v>
      </c>
      <c r="G77" s="21">
        <v>2</v>
      </c>
      <c r="H77" s="8">
        <v>5788932.5274389545</v>
      </c>
      <c r="I77" s="7">
        <v>5335274.0899034953</v>
      </c>
      <c r="J77" s="18">
        <f t="shared" si="12"/>
        <v>453658.43753545918</v>
      </c>
      <c r="K77" s="8">
        <v>5565956.836104244</v>
      </c>
      <c r="L77" s="8">
        <f t="shared" si="13"/>
        <v>222975.69133471046</v>
      </c>
      <c r="M77" s="8">
        <v>108165.6</v>
      </c>
      <c r="N77" s="8">
        <f t="shared" si="14"/>
        <v>5457791.2361042444</v>
      </c>
      <c r="O77" s="18">
        <f t="shared" si="15"/>
        <v>122517.14620074909</v>
      </c>
      <c r="P77" s="10">
        <f t="shared" si="16"/>
        <v>440</v>
      </c>
      <c r="Q77" s="6">
        <v>411</v>
      </c>
      <c r="R77" s="6">
        <f t="shared" si="17"/>
        <v>29</v>
      </c>
    </row>
    <row r="78" spans="1:18" x14ac:dyDescent="0.3">
      <c r="A78" s="23">
        <v>313</v>
      </c>
      <c r="B78" s="24" t="s">
        <v>91</v>
      </c>
      <c r="C78" s="20">
        <v>4</v>
      </c>
      <c r="D78" s="21">
        <v>382</v>
      </c>
      <c r="E78" s="22">
        <v>0.17030140021218962</v>
      </c>
      <c r="F78" s="22">
        <f>VLOOKUP(A78,[6]DCPS!$C$2:$AO$117,39,FALSE)</f>
        <v>0.86</v>
      </c>
      <c r="G78" s="21">
        <v>4</v>
      </c>
      <c r="H78" s="8">
        <v>4418638.1981247328</v>
      </c>
      <c r="I78" s="7">
        <v>4057897.5496250577</v>
      </c>
      <c r="J78" s="18">
        <f t="shared" si="12"/>
        <v>360740.6484996751</v>
      </c>
      <c r="K78" s="8">
        <v>4237452.2657246683</v>
      </c>
      <c r="L78" s="8">
        <f t="shared" si="13"/>
        <v>181185.93240006454</v>
      </c>
      <c r="M78" s="8">
        <v>54082.8</v>
      </c>
      <c r="N78" s="8">
        <f t="shared" si="14"/>
        <v>4183369.4657246685</v>
      </c>
      <c r="O78" s="18">
        <f t="shared" si="15"/>
        <v>125471.91609961074</v>
      </c>
      <c r="P78" s="10">
        <f t="shared" si="16"/>
        <v>382</v>
      </c>
      <c r="Q78" s="6">
        <v>367</v>
      </c>
      <c r="R78" s="6">
        <f t="shared" si="17"/>
        <v>15</v>
      </c>
    </row>
    <row r="79" spans="1:18" x14ac:dyDescent="0.3">
      <c r="A79" s="23">
        <v>272</v>
      </c>
      <c r="B79" s="24" t="s">
        <v>51</v>
      </c>
      <c r="C79" s="20">
        <v>3</v>
      </c>
      <c r="D79" s="21">
        <v>409</v>
      </c>
      <c r="E79" s="22">
        <v>4.1958168922026681E-2</v>
      </c>
      <c r="F79" s="22">
        <f>VLOOKUP(A79,[6]DCPS!$C$2:$AO$117,39,FALSE)</f>
        <v>0.35</v>
      </c>
      <c r="G79" s="21">
        <v>4</v>
      </c>
      <c r="H79" s="8">
        <v>4584584.3849575417</v>
      </c>
      <c r="I79" s="7">
        <v>4199132.4394186437</v>
      </c>
      <c r="J79" s="18">
        <f t="shared" si="12"/>
        <v>385451.945538898</v>
      </c>
      <c r="K79" s="8">
        <v>4396046.9883131683</v>
      </c>
      <c r="L79" s="8">
        <f t="shared" si="13"/>
        <v>188537.39664437342</v>
      </c>
      <c r="M79" s="8">
        <v>54082.8</v>
      </c>
      <c r="N79" s="8">
        <f t="shared" si="14"/>
        <v>4341964.1883131685</v>
      </c>
      <c r="O79" s="18">
        <f t="shared" si="15"/>
        <v>142831.74889452476</v>
      </c>
      <c r="P79" s="10">
        <f t="shared" si="16"/>
        <v>409</v>
      </c>
      <c r="Q79" s="6">
        <v>427</v>
      </c>
      <c r="R79" s="6">
        <f t="shared" si="17"/>
        <v>-18</v>
      </c>
    </row>
    <row r="80" spans="1:18" x14ac:dyDescent="0.3">
      <c r="A80" s="23">
        <v>232</v>
      </c>
      <c r="B80" s="24" t="s">
        <v>33</v>
      </c>
      <c r="C80" s="20">
        <v>3</v>
      </c>
      <c r="D80" s="21">
        <v>471</v>
      </c>
      <c r="E80" s="22">
        <v>7.1517779086156752E-2</v>
      </c>
      <c r="F80" s="22">
        <f>VLOOKUP(A80,[6]DCPS!$C$2:$AO$117,39,FALSE)</f>
        <v>0.5</v>
      </c>
      <c r="G80" s="21">
        <v>5</v>
      </c>
      <c r="H80" s="8">
        <v>5294160.6951318327</v>
      </c>
      <c r="I80" s="7">
        <v>4701440.9628124749</v>
      </c>
      <c r="J80" s="18">
        <f t="shared" si="12"/>
        <v>592719.7323193578</v>
      </c>
      <c r="K80" s="8">
        <v>5083764.2494473364</v>
      </c>
      <c r="L80" s="8">
        <f t="shared" si="13"/>
        <v>210396.44568449631</v>
      </c>
      <c r="M80" s="8">
        <v>236038.47999999998</v>
      </c>
      <c r="N80" s="8">
        <f t="shared" si="14"/>
        <v>4847725.769447336</v>
      </c>
      <c r="O80" s="18">
        <f t="shared" si="15"/>
        <v>146284.80663486104</v>
      </c>
      <c r="P80" s="10">
        <f t="shared" si="16"/>
        <v>471</v>
      </c>
      <c r="Q80" s="6">
        <v>463</v>
      </c>
      <c r="R80" s="6">
        <f t="shared" si="17"/>
        <v>8</v>
      </c>
    </row>
    <row r="81" spans="1:18" x14ac:dyDescent="0.3">
      <c r="A81" s="23">
        <v>262</v>
      </c>
      <c r="B81" s="24" t="s">
        <v>56</v>
      </c>
      <c r="C81" s="20">
        <v>5</v>
      </c>
      <c r="D81" s="21">
        <v>368</v>
      </c>
      <c r="E81" s="22">
        <v>0.59594419208306304</v>
      </c>
      <c r="F81" s="22">
        <f>VLOOKUP(A81,[6]DCPS!$C$2:$AO$117,39,FALSE)</f>
        <v>0.98</v>
      </c>
      <c r="G81" s="21">
        <v>4</v>
      </c>
      <c r="H81" s="8">
        <v>5039658.6163968844</v>
      </c>
      <c r="I81" s="7">
        <v>4598332.4071021266</v>
      </c>
      <c r="J81" s="18">
        <f t="shared" si="12"/>
        <v>441326.20929475781</v>
      </c>
      <c r="K81" s="8">
        <v>4831597.3280863073</v>
      </c>
      <c r="L81" s="8">
        <f t="shared" si="13"/>
        <v>208061.28831057716</v>
      </c>
      <c r="M81" s="8">
        <v>54082.8</v>
      </c>
      <c r="N81" s="8">
        <f t="shared" si="14"/>
        <v>4777514.5280863075</v>
      </c>
      <c r="O81" s="18">
        <f t="shared" si="15"/>
        <v>179182.12098418083</v>
      </c>
      <c r="P81" s="10">
        <f t="shared" si="16"/>
        <v>368</v>
      </c>
      <c r="Q81" s="6">
        <v>334</v>
      </c>
      <c r="R81" s="6">
        <f t="shared" si="17"/>
        <v>34</v>
      </c>
    </row>
    <row r="82" spans="1:18" x14ac:dyDescent="0.3">
      <c r="A82" s="23">
        <v>305</v>
      </c>
      <c r="B82" s="24" t="s">
        <v>86</v>
      </c>
      <c r="C82" s="20">
        <v>2</v>
      </c>
      <c r="D82" s="21">
        <v>181</v>
      </c>
      <c r="E82" s="22">
        <v>6.2561875259476901E-2</v>
      </c>
      <c r="F82" s="22">
        <f>VLOOKUP(A82,[6]DCPS!$C$2:$AO$117,39,FALSE)</f>
        <v>0.51</v>
      </c>
      <c r="G82" s="21">
        <v>4</v>
      </c>
      <c r="H82" s="8">
        <v>2918961.5055796155</v>
      </c>
      <c r="I82" s="7">
        <v>2566327.0247153151</v>
      </c>
      <c r="J82" s="18">
        <f t="shared" si="12"/>
        <v>352634.48086430039</v>
      </c>
      <c r="K82" s="8">
        <v>2801870.3697992936</v>
      </c>
      <c r="L82" s="8">
        <f t="shared" si="13"/>
        <v>117091.1357803219</v>
      </c>
      <c r="M82" s="8">
        <v>54082.8</v>
      </c>
      <c r="N82" s="8">
        <f t="shared" si="14"/>
        <v>2747787.5697992938</v>
      </c>
      <c r="O82" s="18">
        <f t="shared" si="15"/>
        <v>181460.54508397868</v>
      </c>
      <c r="P82" s="10">
        <f t="shared" si="16"/>
        <v>181</v>
      </c>
      <c r="Q82" s="6">
        <v>184</v>
      </c>
      <c r="R82" s="6">
        <f t="shared" si="17"/>
        <v>-3</v>
      </c>
    </row>
    <row r="83" spans="1:18" x14ac:dyDescent="0.3">
      <c r="A83" s="23">
        <v>204</v>
      </c>
      <c r="B83" s="24" t="s">
        <v>10</v>
      </c>
      <c r="C83" s="20">
        <v>1</v>
      </c>
      <c r="D83" s="21">
        <v>600</v>
      </c>
      <c r="E83" s="22">
        <v>0.3837773608505316</v>
      </c>
      <c r="F83" s="22">
        <f>VLOOKUP(A83,[6]DCPS!$C$2:$AO$117,39,FALSE)</f>
        <v>0.80999999999999994</v>
      </c>
      <c r="G83" s="21">
        <v>4</v>
      </c>
      <c r="H83" s="8">
        <v>8810929.6021157056</v>
      </c>
      <c r="I83" s="7">
        <v>8158448.2799290959</v>
      </c>
      <c r="J83" s="18">
        <f t="shared" si="12"/>
        <v>652481.32218660973</v>
      </c>
      <c r="K83" s="8">
        <v>8456229.4786894713</v>
      </c>
      <c r="L83" s="8">
        <f t="shared" si="13"/>
        <v>354700.12342623435</v>
      </c>
      <c r="M83" s="8">
        <v>108165.6</v>
      </c>
      <c r="N83" s="8">
        <f t="shared" si="14"/>
        <v>8348063.8786894716</v>
      </c>
      <c r="O83" s="18">
        <f t="shared" si="15"/>
        <v>189615.59876037575</v>
      </c>
      <c r="P83" s="10">
        <f t="shared" si="16"/>
        <v>600</v>
      </c>
      <c r="Q83" s="6">
        <v>561</v>
      </c>
      <c r="R83" s="6">
        <f t="shared" si="17"/>
        <v>39</v>
      </c>
    </row>
    <row r="84" spans="1:18" x14ac:dyDescent="0.3">
      <c r="A84" s="23">
        <v>321</v>
      </c>
      <c r="B84" s="24" t="s">
        <v>96</v>
      </c>
      <c r="C84" s="20">
        <v>3</v>
      </c>
      <c r="D84" s="21">
        <v>471</v>
      </c>
      <c r="E84" s="22">
        <v>8.432195288837907E-2</v>
      </c>
      <c r="F84" s="22">
        <f>VLOOKUP(A84,[6]DCPS!$C$2:$AO$117,39,FALSE)</f>
        <v>0.38000000000000006</v>
      </c>
      <c r="G84" s="21">
        <v>4</v>
      </c>
      <c r="H84" s="8">
        <v>5408166.0853992607</v>
      </c>
      <c r="I84" s="7">
        <v>4942211.6082605589</v>
      </c>
      <c r="J84" s="18">
        <f t="shared" si="12"/>
        <v>465954.47713870183</v>
      </c>
      <c r="K84" s="8">
        <v>5186628.9508640831</v>
      </c>
      <c r="L84" s="8">
        <f t="shared" si="13"/>
        <v>221537.13453517761</v>
      </c>
      <c r="M84" s="8">
        <v>54082.8</v>
      </c>
      <c r="N84" s="8">
        <f t="shared" si="14"/>
        <v>5132546.1508640833</v>
      </c>
      <c r="O84" s="18">
        <f t="shared" si="15"/>
        <v>190334.5426035244</v>
      </c>
      <c r="P84" s="10">
        <f t="shared" si="16"/>
        <v>471</v>
      </c>
      <c r="Q84" s="6">
        <v>440</v>
      </c>
      <c r="R84" s="6">
        <f t="shared" si="17"/>
        <v>31</v>
      </c>
    </row>
    <row r="85" spans="1:18" ht="31.2" x14ac:dyDescent="0.3">
      <c r="A85" s="23">
        <v>409</v>
      </c>
      <c r="B85" s="24" t="s">
        <v>121</v>
      </c>
      <c r="C85" s="20">
        <v>2</v>
      </c>
      <c r="D85" s="21">
        <v>495</v>
      </c>
      <c r="E85" s="22">
        <v>0.27318482631962254</v>
      </c>
      <c r="F85" s="22">
        <f>VLOOKUP(A85,[6]DCPS!$C$2:$AO$117,39,FALSE)</f>
        <v>0.76</v>
      </c>
      <c r="G85" s="21">
        <v>3</v>
      </c>
      <c r="H85" s="8">
        <v>6944989.4108583741</v>
      </c>
      <c r="I85" s="7">
        <v>6513782.24030664</v>
      </c>
      <c r="J85" s="18">
        <f t="shared" si="12"/>
        <v>431207.17055173405</v>
      </c>
      <c r="K85" s="8">
        <v>6813579.1518174168</v>
      </c>
      <c r="L85" s="8">
        <f t="shared" si="13"/>
        <v>131410.25904095732</v>
      </c>
      <c r="M85" s="8">
        <v>108165.6</v>
      </c>
      <c r="N85" s="8">
        <f t="shared" si="14"/>
        <v>6705413.5518174171</v>
      </c>
      <c r="O85" s="18">
        <f t="shared" si="15"/>
        <v>191631.3115107771</v>
      </c>
      <c r="P85" s="10">
        <f t="shared" si="16"/>
        <v>495</v>
      </c>
      <c r="Q85" s="6">
        <v>464</v>
      </c>
      <c r="R85" s="6">
        <f t="shared" si="17"/>
        <v>31</v>
      </c>
    </row>
    <row r="86" spans="1:18" x14ac:dyDescent="0.3">
      <c r="A86" s="23">
        <v>273</v>
      </c>
      <c r="B86" s="24" t="s">
        <v>63</v>
      </c>
      <c r="C86" s="20">
        <v>3</v>
      </c>
      <c r="D86" s="21">
        <v>407</v>
      </c>
      <c r="E86" s="22">
        <v>3.2160516031483774E-2</v>
      </c>
      <c r="F86" s="22">
        <f>VLOOKUP(A86,[6]DCPS!$C$2:$AO$117,39,FALSE)</f>
        <v>0.33999999999999997</v>
      </c>
      <c r="G86" s="21">
        <v>5</v>
      </c>
      <c r="H86" s="8">
        <v>4581949.9225065615</v>
      </c>
      <c r="I86" s="7">
        <v>4284069.0337464493</v>
      </c>
      <c r="J86" s="18">
        <f t="shared" si="12"/>
        <v>297880.88876011223</v>
      </c>
      <c r="K86" s="8">
        <v>4543412.5258621881</v>
      </c>
      <c r="L86" s="8">
        <f t="shared" si="13"/>
        <v>38537.396644373424</v>
      </c>
      <c r="M86" s="8">
        <v>54082.8</v>
      </c>
      <c r="N86" s="8">
        <f t="shared" si="14"/>
        <v>4489329.7258621883</v>
      </c>
      <c r="O86" s="18">
        <f t="shared" si="15"/>
        <v>205260.69211573899</v>
      </c>
      <c r="P86" s="10">
        <f t="shared" si="16"/>
        <v>407</v>
      </c>
      <c r="Q86" s="6">
        <v>419</v>
      </c>
      <c r="R86" s="6">
        <f t="shared" si="17"/>
        <v>-12</v>
      </c>
    </row>
    <row r="87" spans="1:18" x14ac:dyDescent="0.3">
      <c r="A87" s="23">
        <v>284</v>
      </c>
      <c r="B87" s="24" t="s">
        <v>64</v>
      </c>
      <c r="C87" s="20">
        <v>1</v>
      </c>
      <c r="D87" s="21">
        <v>453</v>
      </c>
      <c r="E87" s="22">
        <v>0.3683236929611311</v>
      </c>
      <c r="F87" s="22">
        <f>VLOOKUP(A87,[6]DCPS!$C$2:$AO$117,39,FALSE)</f>
        <v>0.86999999999999988</v>
      </c>
      <c r="G87" s="21">
        <v>5</v>
      </c>
      <c r="H87" s="8">
        <v>7813251.5121036684</v>
      </c>
      <c r="I87" s="7">
        <v>7185585.1834990876</v>
      </c>
      <c r="J87" s="18">
        <f t="shared" si="12"/>
        <v>627666.32860458083</v>
      </c>
      <c r="K87" s="8">
        <v>7503559.7013220293</v>
      </c>
      <c r="L87" s="8">
        <f t="shared" si="13"/>
        <v>309691.81078163907</v>
      </c>
      <c r="M87" s="8">
        <v>108165.6</v>
      </c>
      <c r="N87" s="8">
        <f t="shared" si="14"/>
        <v>7395394.1013220297</v>
      </c>
      <c r="O87" s="18">
        <f t="shared" si="15"/>
        <v>209808.91782294214</v>
      </c>
      <c r="P87" s="10">
        <f t="shared" si="16"/>
        <v>453</v>
      </c>
      <c r="Q87" s="6">
        <v>436</v>
      </c>
      <c r="R87" s="6">
        <f t="shared" si="17"/>
        <v>17</v>
      </c>
    </row>
    <row r="88" spans="1:18" x14ac:dyDescent="0.3">
      <c r="A88" s="23">
        <v>324</v>
      </c>
      <c r="B88" s="24" t="s">
        <v>98</v>
      </c>
      <c r="C88" s="20">
        <v>4</v>
      </c>
      <c r="D88" s="21">
        <v>500</v>
      </c>
      <c r="E88" s="22">
        <v>0.49622269807280517</v>
      </c>
      <c r="F88" s="22">
        <f>VLOOKUP(A88,[6]DCPS!$C$2:$AO$117,39,FALSE)</f>
        <v>0.95000000000000007</v>
      </c>
      <c r="G88" s="21">
        <v>2</v>
      </c>
      <c r="H88" s="8">
        <v>8259681.8887298303</v>
      </c>
      <c r="I88" s="7">
        <v>7612451.2344255783</v>
      </c>
      <c r="J88" s="18">
        <f t="shared" si="12"/>
        <v>647230.65430425201</v>
      </c>
      <c r="K88" s="8">
        <v>7933375.0816126009</v>
      </c>
      <c r="L88" s="8">
        <f t="shared" si="13"/>
        <v>326306.80711722933</v>
      </c>
      <c r="M88" s="8">
        <v>108165.6</v>
      </c>
      <c r="N88" s="8">
        <f t="shared" si="14"/>
        <v>7825209.4816126013</v>
      </c>
      <c r="O88" s="18">
        <f t="shared" si="15"/>
        <v>212758.24718702305</v>
      </c>
      <c r="P88" s="10">
        <f t="shared" si="16"/>
        <v>500</v>
      </c>
      <c r="Q88" s="6">
        <v>514</v>
      </c>
      <c r="R88" s="6">
        <f t="shared" si="17"/>
        <v>-14</v>
      </c>
    </row>
    <row r="89" spans="1:18" x14ac:dyDescent="0.3">
      <c r="A89" s="23">
        <v>326</v>
      </c>
      <c r="B89" s="24" t="s">
        <v>100</v>
      </c>
      <c r="C89" s="20">
        <v>2</v>
      </c>
      <c r="D89" s="21">
        <v>336</v>
      </c>
      <c r="E89" s="22">
        <v>0.44611528822055146</v>
      </c>
      <c r="F89" s="22">
        <f>VLOOKUP(A89,[6]DCPS!$C$2:$AO$117,39,FALSE)</f>
        <v>0.92</v>
      </c>
      <c r="G89" s="21">
        <v>3</v>
      </c>
      <c r="H89" s="8">
        <v>5273757.9751147153</v>
      </c>
      <c r="I89" s="7">
        <v>4785368.1760605294</v>
      </c>
      <c r="J89" s="18">
        <f t="shared" si="12"/>
        <v>488389.79905418586</v>
      </c>
      <c r="K89" s="8">
        <v>5069141.7112615332</v>
      </c>
      <c r="L89" s="8">
        <f t="shared" si="13"/>
        <v>204616.26385318208</v>
      </c>
      <c r="M89" s="8">
        <v>54082.8</v>
      </c>
      <c r="N89" s="8">
        <f t="shared" si="14"/>
        <v>5015058.9112615334</v>
      </c>
      <c r="O89" s="18">
        <f t="shared" si="15"/>
        <v>229690.73520100396</v>
      </c>
      <c r="P89" s="10">
        <f t="shared" si="16"/>
        <v>336</v>
      </c>
      <c r="Q89" s="6">
        <v>321</v>
      </c>
      <c r="R89" s="6">
        <f t="shared" si="17"/>
        <v>15</v>
      </c>
    </row>
    <row r="90" spans="1:18" x14ac:dyDescent="0.3">
      <c r="A90" s="23">
        <v>258</v>
      </c>
      <c r="B90" s="24" t="s">
        <v>42</v>
      </c>
      <c r="C90" s="20">
        <v>3</v>
      </c>
      <c r="D90" s="21">
        <v>342</v>
      </c>
      <c r="E90" s="22">
        <v>0.11232483725035861</v>
      </c>
      <c r="F90" s="22">
        <f>VLOOKUP(A90,[6]DCPS!$C$2:$AO$117,39,FALSE)</f>
        <v>0.54</v>
      </c>
      <c r="G90" s="21">
        <v>4</v>
      </c>
      <c r="H90" s="8">
        <v>4888350.4564957982</v>
      </c>
      <c r="I90" s="7">
        <v>4394207.6301590148</v>
      </c>
      <c r="J90" s="18">
        <f t="shared" si="12"/>
        <v>494142.82633678336</v>
      </c>
      <c r="K90" s="8">
        <v>4681663.3438934032</v>
      </c>
      <c r="L90" s="8">
        <f t="shared" si="13"/>
        <v>206687.11260239501</v>
      </c>
      <c r="M90" s="8">
        <v>54082.8</v>
      </c>
      <c r="N90" s="8">
        <f t="shared" si="14"/>
        <v>4627580.5438934034</v>
      </c>
      <c r="O90" s="18">
        <f t="shared" si="15"/>
        <v>233372.91373438854</v>
      </c>
      <c r="P90" s="10">
        <f t="shared" si="16"/>
        <v>342</v>
      </c>
      <c r="Q90" s="6">
        <v>334</v>
      </c>
      <c r="R90" s="6">
        <f t="shared" si="17"/>
        <v>8</v>
      </c>
    </row>
    <row r="91" spans="1:18" x14ac:dyDescent="0.3">
      <c r="A91" s="23">
        <v>458</v>
      </c>
      <c r="B91" s="24" t="s">
        <v>67</v>
      </c>
      <c r="C91" s="20">
        <v>5</v>
      </c>
      <c r="D91" s="21">
        <v>670</v>
      </c>
      <c r="E91" s="22">
        <v>0.401901291663747</v>
      </c>
      <c r="F91" s="22">
        <f>VLOOKUP(A91,[6]DCPS!$C$2:$AO$117,39,FALSE)</f>
        <v>0.98</v>
      </c>
      <c r="G91" s="21">
        <v>5</v>
      </c>
      <c r="H91" s="8">
        <v>8870487.9545788504</v>
      </c>
      <c r="I91" s="7">
        <v>8019004.9849876286</v>
      </c>
      <c r="J91" s="18">
        <f t="shared" si="12"/>
        <v>851482.96959122177</v>
      </c>
      <c r="K91" s="8">
        <v>8686167.4676566143</v>
      </c>
      <c r="L91" s="8">
        <f t="shared" si="13"/>
        <v>184320.48692223616</v>
      </c>
      <c r="M91" s="8">
        <v>430255.1</v>
      </c>
      <c r="N91" s="8">
        <f t="shared" si="14"/>
        <v>8255912.3676566146</v>
      </c>
      <c r="O91" s="18">
        <f t="shared" si="15"/>
        <v>236907.38266898599</v>
      </c>
      <c r="P91" s="10">
        <f t="shared" si="16"/>
        <v>670</v>
      </c>
      <c r="Q91" s="6">
        <v>644</v>
      </c>
      <c r="R91" s="6">
        <f t="shared" si="17"/>
        <v>26</v>
      </c>
    </row>
    <row r="92" spans="1:18" x14ac:dyDescent="0.3">
      <c r="A92" s="23">
        <v>280</v>
      </c>
      <c r="B92" s="24" t="s">
        <v>68</v>
      </c>
      <c r="C92" s="20">
        <v>6</v>
      </c>
      <c r="D92" s="21">
        <v>372</v>
      </c>
      <c r="E92" s="22">
        <v>0.72203877741088829</v>
      </c>
      <c r="F92" s="22">
        <f>VLOOKUP(A92,[6]DCPS!$C$2:$AO$117,39,FALSE)</f>
        <v>0.8899999999999999</v>
      </c>
      <c r="G92" s="21">
        <v>3</v>
      </c>
      <c r="H92" s="8">
        <v>6153481.3546245676</v>
      </c>
      <c r="I92" s="7">
        <v>5596687.9680566853</v>
      </c>
      <c r="J92" s="18">
        <f t="shared" si="12"/>
        <v>556793.38656788226</v>
      </c>
      <c r="K92" s="8">
        <v>5901834.114143962</v>
      </c>
      <c r="L92" s="8">
        <f t="shared" si="13"/>
        <v>251647.24048060551</v>
      </c>
      <c r="M92" s="8">
        <v>54082.8</v>
      </c>
      <c r="N92" s="8">
        <f t="shared" si="14"/>
        <v>5847751.3141439622</v>
      </c>
      <c r="O92" s="18">
        <f t="shared" si="15"/>
        <v>251063.34608727694</v>
      </c>
      <c r="P92" s="10">
        <f t="shared" si="16"/>
        <v>372</v>
      </c>
      <c r="Q92" s="6">
        <v>353</v>
      </c>
      <c r="R92" s="6">
        <f t="shared" si="17"/>
        <v>19</v>
      </c>
    </row>
    <row r="93" spans="1:18" x14ac:dyDescent="0.3">
      <c r="A93" s="23">
        <v>254</v>
      </c>
      <c r="B93" s="24" t="s">
        <v>48</v>
      </c>
      <c r="C93" s="20">
        <v>3</v>
      </c>
      <c r="D93" s="21">
        <v>743</v>
      </c>
      <c r="E93" s="22">
        <v>2.873522843240206E-2</v>
      </c>
      <c r="F93" s="22">
        <f>VLOOKUP(A93,[6]DCPS!$C$2:$AO$117,39,FALSE)</f>
        <v>0.26</v>
      </c>
      <c r="G93" s="21">
        <v>5</v>
      </c>
      <c r="H93" s="8">
        <v>7730200.0000000019</v>
      </c>
      <c r="I93" s="7">
        <v>7082003</v>
      </c>
      <c r="J93" s="18">
        <f t="shared" si="12"/>
        <v>648197.00000000186</v>
      </c>
      <c r="K93" s="8">
        <v>7447743.7910042312</v>
      </c>
      <c r="L93" s="8">
        <f t="shared" si="13"/>
        <v>282456.20899577066</v>
      </c>
      <c r="M93" s="8">
        <v>108165.6</v>
      </c>
      <c r="N93" s="8">
        <f t="shared" si="14"/>
        <v>7339578.1910042316</v>
      </c>
      <c r="O93" s="18">
        <f t="shared" si="15"/>
        <v>257575.19100423157</v>
      </c>
      <c r="P93" s="10">
        <f t="shared" si="16"/>
        <v>743</v>
      </c>
      <c r="Q93" s="6">
        <v>735</v>
      </c>
      <c r="R93" s="6">
        <f t="shared" si="17"/>
        <v>8</v>
      </c>
    </row>
    <row r="94" spans="1:18" x14ac:dyDescent="0.3">
      <c r="A94" s="23">
        <v>257</v>
      </c>
      <c r="B94" s="24" t="s">
        <v>117</v>
      </c>
      <c r="C94" s="20">
        <v>8</v>
      </c>
      <c r="D94" s="21">
        <v>310</v>
      </c>
      <c r="E94" s="22">
        <v>0.89739167465133607</v>
      </c>
      <c r="F94" s="22">
        <f>VLOOKUP(A94,[6]DCPS!$C$2:$AO$117,39,FALSE)</f>
        <v>1</v>
      </c>
      <c r="G94" s="21">
        <v>3</v>
      </c>
      <c r="H94" s="8">
        <v>4552186.9029668216</v>
      </c>
      <c r="I94" s="7">
        <v>4055630.7162528415</v>
      </c>
      <c r="J94" s="18">
        <f t="shared" si="12"/>
        <v>496556.18671398005</v>
      </c>
      <c r="K94" s="8">
        <v>4372260.0263161827</v>
      </c>
      <c r="L94" s="8">
        <f t="shared" si="13"/>
        <v>179926.87665063888</v>
      </c>
      <c r="M94" s="8">
        <v>54082.8</v>
      </c>
      <c r="N94" s="8">
        <f t="shared" si="14"/>
        <v>4318177.2263161829</v>
      </c>
      <c r="O94" s="18">
        <f t="shared" si="15"/>
        <v>262546.51006334135</v>
      </c>
      <c r="P94" s="10">
        <f t="shared" si="16"/>
        <v>310</v>
      </c>
      <c r="Q94" s="6">
        <v>300</v>
      </c>
      <c r="R94" s="6">
        <f t="shared" si="17"/>
        <v>10</v>
      </c>
    </row>
    <row r="95" spans="1:18" x14ac:dyDescent="0.3">
      <c r="A95" s="23">
        <v>264</v>
      </c>
      <c r="B95" s="24" t="s">
        <v>58</v>
      </c>
      <c r="C95" s="20">
        <v>4</v>
      </c>
      <c r="D95" s="21">
        <v>365</v>
      </c>
      <c r="E95" s="22">
        <v>0.59178082191780823</v>
      </c>
      <c r="F95" s="22">
        <f>VLOOKUP(A95,[6]DCPS!$C$2:$AO$117,39,FALSE)</f>
        <v>0.98</v>
      </c>
      <c r="G95" s="21">
        <v>3</v>
      </c>
      <c r="H95" s="8">
        <v>7061950.4554857993</v>
      </c>
      <c r="I95" s="7">
        <v>6410001.4128637612</v>
      </c>
      <c r="J95" s="18">
        <f t="shared" si="12"/>
        <v>651949.04262203816</v>
      </c>
      <c r="K95" s="8">
        <v>6788690.8695420185</v>
      </c>
      <c r="L95" s="8">
        <f t="shared" si="13"/>
        <v>273259.58594378084</v>
      </c>
      <c r="M95" s="8">
        <v>108165.6</v>
      </c>
      <c r="N95" s="8">
        <f t="shared" si="14"/>
        <v>6680525.2695420189</v>
      </c>
      <c r="O95" s="18">
        <f t="shared" si="15"/>
        <v>270523.8566782577</v>
      </c>
      <c r="P95" s="10">
        <f t="shared" si="16"/>
        <v>365</v>
      </c>
      <c r="Q95" s="6">
        <v>370</v>
      </c>
      <c r="R95" s="6">
        <f t="shared" si="17"/>
        <v>-5</v>
      </c>
    </row>
    <row r="96" spans="1:18" x14ac:dyDescent="0.3">
      <c r="A96" s="23">
        <v>259</v>
      </c>
      <c r="B96" s="24" t="s">
        <v>52</v>
      </c>
      <c r="C96" s="20">
        <v>7</v>
      </c>
      <c r="D96" s="21">
        <v>379</v>
      </c>
      <c r="E96" s="22">
        <v>0.82920693945069512</v>
      </c>
      <c r="F96" s="22">
        <f>VLOOKUP(A96,[6]DCPS!$C$2:$AO$117,39,FALSE)</f>
        <v>1</v>
      </c>
      <c r="G96" s="21">
        <v>2</v>
      </c>
      <c r="H96" s="8">
        <v>5137017.3171919174</v>
      </c>
      <c r="I96" s="7">
        <v>4596985.5763569996</v>
      </c>
      <c r="J96" s="18">
        <f t="shared" si="12"/>
        <v>540031.74083491787</v>
      </c>
      <c r="K96" s="8">
        <v>4943962.307802937</v>
      </c>
      <c r="L96" s="8">
        <f t="shared" si="13"/>
        <v>193055.00938898046</v>
      </c>
      <c r="M96" s="8">
        <v>54082.8</v>
      </c>
      <c r="N96" s="8">
        <f t="shared" si="14"/>
        <v>4889879.5078029372</v>
      </c>
      <c r="O96" s="18">
        <f t="shared" si="15"/>
        <v>292893.9314459376</v>
      </c>
      <c r="P96" s="10">
        <f t="shared" si="16"/>
        <v>379</v>
      </c>
      <c r="Q96" s="6">
        <v>326</v>
      </c>
      <c r="R96" s="6">
        <f t="shared" si="17"/>
        <v>53</v>
      </c>
    </row>
    <row r="97" spans="1:18" x14ac:dyDescent="0.3">
      <c r="A97" s="23">
        <v>407</v>
      </c>
      <c r="B97" s="24" t="s">
        <v>34</v>
      </c>
      <c r="C97" s="20">
        <v>6</v>
      </c>
      <c r="D97" s="21">
        <v>251</v>
      </c>
      <c r="E97" s="22">
        <v>0.7282004059234759</v>
      </c>
      <c r="F97" s="22">
        <f>VLOOKUP(A97,[6]DCPS!$C$2:$AO$117,39,FALSE)</f>
        <v>0.98000000000000009</v>
      </c>
      <c r="G97" s="21">
        <v>1</v>
      </c>
      <c r="H97" s="8">
        <v>5024907.7349340366</v>
      </c>
      <c r="I97" s="7">
        <v>4175092.1647050232</v>
      </c>
      <c r="J97" s="18">
        <f t="shared" si="12"/>
        <v>849815.57022901345</v>
      </c>
      <c r="K97" s="8">
        <v>4841091.7322433768</v>
      </c>
      <c r="L97" s="8">
        <f t="shared" si="13"/>
        <v>183816.00269065984</v>
      </c>
      <c r="M97" s="8">
        <v>362651.6</v>
      </c>
      <c r="N97" s="8">
        <f t="shared" si="14"/>
        <v>4478440.1322433772</v>
      </c>
      <c r="O97" s="18">
        <f t="shared" si="15"/>
        <v>303347.96753835399</v>
      </c>
      <c r="P97" s="10">
        <f t="shared" si="16"/>
        <v>251</v>
      </c>
      <c r="Q97" s="6">
        <v>216</v>
      </c>
      <c r="R97" s="6">
        <f t="shared" si="17"/>
        <v>35</v>
      </c>
    </row>
    <row r="98" spans="1:18" x14ac:dyDescent="0.3">
      <c r="A98" s="23">
        <v>466</v>
      </c>
      <c r="B98" s="24" t="s">
        <v>88</v>
      </c>
      <c r="C98" s="20">
        <v>2</v>
      </c>
      <c r="D98" s="21">
        <v>601</v>
      </c>
      <c r="E98" s="22">
        <v>0.17759574498343217</v>
      </c>
      <c r="F98" s="22">
        <f>VLOOKUP(A98,[6]DCPS!$C$2:$AO$117,39,FALSE)</f>
        <v>0.55999999999999994</v>
      </c>
      <c r="G98" s="21">
        <v>5</v>
      </c>
      <c r="H98" s="8">
        <v>6646018.3373494288</v>
      </c>
      <c r="I98" s="7">
        <v>5844695</v>
      </c>
      <c r="J98" s="18">
        <f t="shared" ref="J98:J118" si="18">H98-I98</f>
        <v>801323.3373494288</v>
      </c>
      <c r="K98" s="8">
        <v>6451952.3131700922</v>
      </c>
      <c r="L98" s="8">
        <f t="shared" ref="L98:L118" si="19">H98-K98</f>
        <v>194066.02417933661</v>
      </c>
      <c r="M98" s="8">
        <v>295048.09999999998</v>
      </c>
      <c r="N98" s="8">
        <f t="shared" ref="N98:N118" si="20">H98-L98-M98</f>
        <v>6156904.2131700926</v>
      </c>
      <c r="O98" s="18">
        <f t="shared" ref="O98:O116" si="21">N98-I98</f>
        <v>312209.21317009255</v>
      </c>
      <c r="P98" s="10">
        <f t="shared" ref="P98:P118" si="22">D98</f>
        <v>601</v>
      </c>
      <c r="Q98" s="6">
        <v>585</v>
      </c>
      <c r="R98" s="6">
        <f t="shared" ref="R98:R118" si="23">D98-Q98</f>
        <v>16</v>
      </c>
    </row>
    <row r="99" spans="1:18" x14ac:dyDescent="0.3">
      <c r="A99" s="23">
        <v>436</v>
      </c>
      <c r="B99" s="24" t="s">
        <v>120</v>
      </c>
      <c r="C99" s="20">
        <v>7</v>
      </c>
      <c r="D99" s="21">
        <v>322</v>
      </c>
      <c r="E99" s="22">
        <v>0.91696781479390166</v>
      </c>
      <c r="F99" s="22">
        <f>VLOOKUP(A99,[6]DCPS!$C$2:$AO$117,39,FALSE)</f>
        <v>1</v>
      </c>
      <c r="G99" s="21">
        <v>2</v>
      </c>
      <c r="H99" s="8">
        <v>6550123.7099740664</v>
      </c>
      <c r="I99" s="7">
        <v>5603597.2507390715</v>
      </c>
      <c r="J99" s="18">
        <f t="shared" si="18"/>
        <v>946526.45923499484</v>
      </c>
      <c r="K99" s="8">
        <v>6312776.8584118625</v>
      </c>
      <c r="L99" s="8">
        <f t="shared" si="19"/>
        <v>237346.85156220384</v>
      </c>
      <c r="M99" s="8">
        <v>362651.6</v>
      </c>
      <c r="N99" s="8">
        <f t="shared" si="20"/>
        <v>5950125.2584118629</v>
      </c>
      <c r="O99" s="18">
        <f t="shared" si="21"/>
        <v>346528.00767279137</v>
      </c>
      <c r="P99" s="10">
        <f t="shared" si="22"/>
        <v>322</v>
      </c>
      <c r="Q99" s="6">
        <v>317</v>
      </c>
      <c r="R99" s="6">
        <f t="shared" si="23"/>
        <v>5</v>
      </c>
    </row>
    <row r="100" spans="1:18" x14ac:dyDescent="0.3">
      <c r="A100" s="23">
        <v>219</v>
      </c>
      <c r="B100" s="24" t="s">
        <v>19</v>
      </c>
      <c r="C100" s="20">
        <v>5</v>
      </c>
      <c r="D100" s="21">
        <v>256</v>
      </c>
      <c r="E100" s="22">
        <v>0.53823806532663321</v>
      </c>
      <c r="F100" s="22">
        <f>VLOOKUP(A100,[6]DCPS!$C$2:$AO$117,39,FALSE)</f>
        <v>0.98</v>
      </c>
      <c r="G100" s="21">
        <v>3</v>
      </c>
      <c r="H100" s="8">
        <v>3965840.0505627566</v>
      </c>
      <c r="I100" s="7">
        <v>3352125.2286516423</v>
      </c>
      <c r="J100" s="18">
        <f t="shared" si="18"/>
        <v>613714.82191111427</v>
      </c>
      <c r="K100" s="8">
        <v>3805674.6152944556</v>
      </c>
      <c r="L100" s="8">
        <f t="shared" si="19"/>
        <v>160165.43526830105</v>
      </c>
      <c r="M100" s="8">
        <v>54082.8</v>
      </c>
      <c r="N100" s="8">
        <f t="shared" si="20"/>
        <v>3751591.8152944557</v>
      </c>
      <c r="O100" s="18">
        <f t="shared" si="21"/>
        <v>399466.5866428134</v>
      </c>
      <c r="P100" s="10">
        <f t="shared" si="22"/>
        <v>256</v>
      </c>
      <c r="Q100" s="6">
        <v>219</v>
      </c>
      <c r="R100" s="6">
        <f t="shared" si="23"/>
        <v>37</v>
      </c>
    </row>
    <row r="101" spans="1:18" x14ac:dyDescent="0.3">
      <c r="A101" s="23">
        <v>370</v>
      </c>
      <c r="B101" s="24" t="s">
        <v>57</v>
      </c>
      <c r="C101" s="20">
        <v>5</v>
      </c>
      <c r="D101" s="21">
        <v>308</v>
      </c>
      <c r="E101" s="22">
        <v>0.62566306932504112</v>
      </c>
      <c r="F101" s="22">
        <f>VLOOKUP(A101,[6]DCPS!$C$2:$AO$117,39,FALSE)</f>
        <v>0.92000000000000015</v>
      </c>
      <c r="G101" s="21">
        <v>1</v>
      </c>
      <c r="H101" s="8">
        <v>5749581.5679107588</v>
      </c>
      <c r="I101" s="7">
        <v>5044623.9407279417</v>
      </c>
      <c r="J101" s="18">
        <f t="shared" si="18"/>
        <v>704957.62718281709</v>
      </c>
      <c r="K101" s="8">
        <v>5521106.6171398358</v>
      </c>
      <c r="L101" s="8">
        <f t="shared" si="19"/>
        <v>228474.95077092294</v>
      </c>
      <c r="M101" s="8">
        <v>54082.8</v>
      </c>
      <c r="N101" s="8">
        <f t="shared" si="20"/>
        <v>5467023.817139836</v>
      </c>
      <c r="O101" s="18">
        <f t="shared" si="21"/>
        <v>422399.87641189434</v>
      </c>
      <c r="P101" s="10">
        <f t="shared" si="22"/>
        <v>308</v>
      </c>
      <c r="Q101" s="6">
        <v>264</v>
      </c>
      <c r="R101" s="6">
        <f t="shared" si="23"/>
        <v>44</v>
      </c>
    </row>
    <row r="102" spans="1:18" x14ac:dyDescent="0.3">
      <c r="A102" s="23">
        <v>336</v>
      </c>
      <c r="B102" s="24" t="s">
        <v>109</v>
      </c>
      <c r="C102" s="20">
        <v>4</v>
      </c>
      <c r="D102" s="21">
        <v>340</v>
      </c>
      <c r="E102" s="22">
        <v>0.5001367989056088</v>
      </c>
      <c r="F102" s="22">
        <f>VLOOKUP(A102,[6]DCPS!$C$2:$AO$117,39,FALSE)</f>
        <v>0.92</v>
      </c>
      <c r="G102" s="21">
        <v>3</v>
      </c>
      <c r="H102" s="8">
        <v>5785432.8602991644</v>
      </c>
      <c r="I102" s="7">
        <v>4996873.2580730785</v>
      </c>
      <c r="J102" s="18">
        <f t="shared" si="18"/>
        <v>788559.60222608596</v>
      </c>
      <c r="K102" s="8">
        <v>5560883.0345938802</v>
      </c>
      <c r="L102" s="8">
        <f t="shared" si="19"/>
        <v>224549.82570528425</v>
      </c>
      <c r="M102" s="8">
        <v>108165.6</v>
      </c>
      <c r="N102" s="8">
        <f t="shared" si="20"/>
        <v>5452717.4345938805</v>
      </c>
      <c r="O102" s="18">
        <f t="shared" si="21"/>
        <v>455844.17652080208</v>
      </c>
      <c r="P102" s="10">
        <f t="shared" si="22"/>
        <v>340</v>
      </c>
      <c r="Q102" s="6">
        <v>335</v>
      </c>
      <c r="R102" s="6">
        <f t="shared" si="23"/>
        <v>5</v>
      </c>
    </row>
    <row r="103" spans="1:18" x14ac:dyDescent="0.3">
      <c r="A103" s="23">
        <v>246</v>
      </c>
      <c r="B103" s="24" t="s">
        <v>40</v>
      </c>
      <c r="C103" s="20">
        <v>2</v>
      </c>
      <c r="D103" s="21">
        <v>482</v>
      </c>
      <c r="E103" s="22">
        <v>0.23797673603963757</v>
      </c>
      <c r="F103" s="22">
        <f>VLOOKUP(A103,[6]DCPS!$C$2:$AO$117,39,FALSE)</f>
        <v>0.79999999999999993</v>
      </c>
      <c r="G103" s="21">
        <v>5</v>
      </c>
      <c r="H103" s="8">
        <v>6257833.8835073989</v>
      </c>
      <c r="I103" s="7">
        <v>5334525.2676178636</v>
      </c>
      <c r="J103" s="18">
        <f t="shared" si="18"/>
        <v>923308.61588953529</v>
      </c>
      <c r="K103" s="8">
        <v>6022148.3737554392</v>
      </c>
      <c r="L103" s="8">
        <f t="shared" si="19"/>
        <v>235685.5097519597</v>
      </c>
      <c r="M103" s="8">
        <v>227444.6</v>
      </c>
      <c r="N103" s="8">
        <f t="shared" si="20"/>
        <v>5794703.7737554396</v>
      </c>
      <c r="O103" s="18">
        <f t="shared" si="21"/>
        <v>460178.50613757595</v>
      </c>
      <c r="P103" s="10">
        <f t="shared" si="22"/>
        <v>482</v>
      </c>
      <c r="Q103" s="6">
        <v>450</v>
      </c>
      <c r="R103" s="6">
        <f t="shared" si="23"/>
        <v>32</v>
      </c>
    </row>
    <row r="104" spans="1:18" x14ac:dyDescent="0.3">
      <c r="A104" s="23">
        <v>442</v>
      </c>
      <c r="B104" s="24" t="s">
        <v>26</v>
      </c>
      <c r="C104" s="20">
        <v>1</v>
      </c>
      <c r="D104" s="21">
        <v>1372</v>
      </c>
      <c r="E104" s="22">
        <v>0.64909129178067626</v>
      </c>
      <c r="F104" s="22">
        <f>VLOOKUP(A104,[6]DCPS!$C$2:$AO$117,39,FALSE)</f>
        <v>1</v>
      </c>
      <c r="G104" s="21">
        <v>3</v>
      </c>
      <c r="H104" s="8">
        <v>17823860.086786129</v>
      </c>
      <c r="I104" s="7">
        <v>15995827.804150004</v>
      </c>
      <c r="J104" s="18">
        <f t="shared" si="18"/>
        <v>1828032.2826361246</v>
      </c>
      <c r="K104" s="8">
        <v>17213929.269176207</v>
      </c>
      <c r="L104" s="8">
        <f t="shared" si="19"/>
        <v>609930.8176099211</v>
      </c>
      <c r="M104" s="8">
        <v>749937.3</v>
      </c>
      <c r="N104" s="8">
        <f t="shared" si="20"/>
        <v>16463991.969176207</v>
      </c>
      <c r="O104" s="18">
        <f t="shared" si="21"/>
        <v>468164.1650262028</v>
      </c>
      <c r="P104" s="10">
        <f t="shared" si="22"/>
        <v>1372</v>
      </c>
      <c r="Q104" s="6">
        <v>1210</v>
      </c>
      <c r="R104" s="6">
        <f t="shared" si="23"/>
        <v>162</v>
      </c>
    </row>
    <row r="105" spans="1:18" x14ac:dyDescent="0.3">
      <c r="A105" s="23">
        <v>455</v>
      </c>
      <c r="B105" s="24" t="s">
        <v>27</v>
      </c>
      <c r="C105" s="20">
        <v>4</v>
      </c>
      <c r="D105" s="21">
        <v>400</v>
      </c>
      <c r="E105" s="22">
        <v>0.84879781420765033</v>
      </c>
      <c r="F105" s="22">
        <f>VLOOKUP(A105,[6]DCPS!$C$2:$AO$117,39,FALSE)</f>
        <v>0.98999999999999988</v>
      </c>
      <c r="G105" s="21">
        <v>1</v>
      </c>
      <c r="H105" s="8">
        <v>8773155.1966336258</v>
      </c>
      <c r="I105" s="7">
        <v>7655858.1687166188</v>
      </c>
      <c r="J105" s="18">
        <f t="shared" si="18"/>
        <v>1117297.027917007</v>
      </c>
      <c r="K105" s="8">
        <v>8511703.4774912652</v>
      </c>
      <c r="L105" s="8">
        <f t="shared" si="19"/>
        <v>261451.71914236061</v>
      </c>
      <c r="M105" s="8">
        <v>362651.6</v>
      </c>
      <c r="N105" s="8">
        <f t="shared" si="20"/>
        <v>8149051.8774912655</v>
      </c>
      <c r="O105" s="18">
        <f t="shared" si="21"/>
        <v>493193.70877464674</v>
      </c>
      <c r="P105" s="10">
        <f t="shared" si="22"/>
        <v>400</v>
      </c>
      <c r="Q105" s="6">
        <v>300</v>
      </c>
      <c r="R105" s="6">
        <f t="shared" si="23"/>
        <v>100</v>
      </c>
    </row>
    <row r="106" spans="1:18" x14ac:dyDescent="0.3">
      <c r="A106" s="23">
        <v>428</v>
      </c>
      <c r="B106" s="24" t="s">
        <v>97</v>
      </c>
      <c r="C106" s="20">
        <v>6</v>
      </c>
      <c r="D106" s="21">
        <v>483</v>
      </c>
      <c r="E106" s="22">
        <v>0.34468710345288184</v>
      </c>
      <c r="F106" s="22">
        <f>VLOOKUP(A106,[6]DCPS!$C$2:$AO$117,39,FALSE)</f>
        <v>0.87999999999999989</v>
      </c>
      <c r="G106" s="21">
        <v>3</v>
      </c>
      <c r="H106" s="8">
        <v>6156436.3757115128</v>
      </c>
      <c r="I106" s="7">
        <v>5158649.7129244916</v>
      </c>
      <c r="J106" s="18">
        <f t="shared" si="18"/>
        <v>997786.66278702114</v>
      </c>
      <c r="K106" s="8">
        <v>5919377.0708195418</v>
      </c>
      <c r="L106" s="8">
        <f t="shared" si="19"/>
        <v>237059.30489197094</v>
      </c>
      <c r="M106" s="8">
        <v>227444.6</v>
      </c>
      <c r="N106" s="8">
        <f t="shared" si="20"/>
        <v>5691932.4708195422</v>
      </c>
      <c r="O106" s="18">
        <f t="shared" si="21"/>
        <v>533282.75789505057</v>
      </c>
      <c r="P106" s="10">
        <f t="shared" si="22"/>
        <v>483</v>
      </c>
      <c r="Q106" s="6">
        <v>428</v>
      </c>
      <c r="R106" s="6">
        <f t="shared" si="23"/>
        <v>55</v>
      </c>
    </row>
    <row r="107" spans="1:18" x14ac:dyDescent="0.3">
      <c r="A107" s="23">
        <v>331</v>
      </c>
      <c r="B107" s="24" t="s">
        <v>105</v>
      </c>
      <c r="C107" s="20">
        <v>6</v>
      </c>
      <c r="D107" s="21">
        <v>315</v>
      </c>
      <c r="E107" s="22">
        <v>0.26666666666666666</v>
      </c>
      <c r="F107" s="22">
        <f>VLOOKUP(A107,[6]DCPS!$C$2:$AO$117,39,FALSE)</f>
        <v>0.67999999999999994</v>
      </c>
      <c r="G107" s="21" t="s">
        <v>12</v>
      </c>
      <c r="H107" s="8">
        <v>4279076.1467508702</v>
      </c>
      <c r="I107" s="7">
        <v>3472710.9816501816</v>
      </c>
      <c r="J107" s="18">
        <f t="shared" si="18"/>
        <v>806365.16510068858</v>
      </c>
      <c r="K107" s="8">
        <v>4102238.7498377552</v>
      </c>
      <c r="L107" s="8">
        <f t="shared" si="19"/>
        <v>176837.39691311494</v>
      </c>
      <c r="M107" s="8">
        <v>54082.8</v>
      </c>
      <c r="N107" s="8">
        <f t="shared" si="20"/>
        <v>4048155.9498377554</v>
      </c>
      <c r="O107" s="18">
        <f t="shared" si="21"/>
        <v>575444.96818757383</v>
      </c>
      <c r="P107" s="10">
        <f t="shared" si="22"/>
        <v>315</v>
      </c>
      <c r="Q107" s="6">
        <v>263</v>
      </c>
      <c r="R107" s="6">
        <f t="shared" si="23"/>
        <v>52</v>
      </c>
    </row>
    <row r="108" spans="1:18" x14ac:dyDescent="0.3">
      <c r="A108" s="23">
        <v>457</v>
      </c>
      <c r="B108" s="24" t="s">
        <v>32</v>
      </c>
      <c r="C108" s="20">
        <v>6</v>
      </c>
      <c r="D108" s="21">
        <v>754</v>
      </c>
      <c r="E108" s="22">
        <v>0.73903997954683454</v>
      </c>
      <c r="F108" s="22">
        <f>VLOOKUP(A108,[6]DCPS!$C$2:$AO$117,39,FALSE)</f>
        <v>0.9900000000000001</v>
      </c>
      <c r="G108" s="21">
        <v>2</v>
      </c>
      <c r="H108" s="8">
        <v>12056634.546463469</v>
      </c>
      <c r="I108" s="7">
        <v>10465910.434699513</v>
      </c>
      <c r="J108" s="18">
        <f t="shared" si="18"/>
        <v>1590724.111763956</v>
      </c>
      <c r="K108" s="8">
        <v>11636882.87292215</v>
      </c>
      <c r="L108" s="8">
        <f t="shared" si="19"/>
        <v>419751.67354131863</v>
      </c>
      <c r="M108" s="8">
        <v>590096.19999999995</v>
      </c>
      <c r="N108" s="8">
        <f t="shared" si="20"/>
        <v>11046786.672922151</v>
      </c>
      <c r="O108" s="18">
        <f t="shared" si="21"/>
        <v>580876.23822263815</v>
      </c>
      <c r="P108" s="10">
        <f t="shared" si="22"/>
        <v>754</v>
      </c>
      <c r="Q108" s="6">
        <v>730</v>
      </c>
      <c r="R108" s="6">
        <f t="shared" si="23"/>
        <v>24</v>
      </c>
    </row>
    <row r="109" spans="1:18" x14ac:dyDescent="0.3">
      <c r="A109" s="23">
        <v>467</v>
      </c>
      <c r="B109" s="24" t="s">
        <v>31</v>
      </c>
      <c r="C109" s="20">
        <v>5</v>
      </c>
      <c r="D109" s="21">
        <v>730</v>
      </c>
      <c r="E109" s="22">
        <v>0.77471022128556377</v>
      </c>
      <c r="F109" s="22">
        <f>VLOOKUP(A109,[6]DCPS!$C$2:$AO$117,39,FALSE)</f>
        <v>0.98999999999999988</v>
      </c>
      <c r="G109" s="21">
        <v>2</v>
      </c>
      <c r="H109" s="8">
        <v>10762499.480125673</v>
      </c>
      <c r="I109" s="7">
        <v>9223151.047087824</v>
      </c>
      <c r="J109" s="18">
        <f t="shared" si="18"/>
        <v>1539348.4330378491</v>
      </c>
      <c r="K109" s="8">
        <v>10396350.648521332</v>
      </c>
      <c r="L109" s="8">
        <f t="shared" si="19"/>
        <v>366148.83160434105</v>
      </c>
      <c r="M109" s="8">
        <v>590096.19999999995</v>
      </c>
      <c r="N109" s="8">
        <f t="shared" si="20"/>
        <v>9806254.4485213328</v>
      </c>
      <c r="O109" s="18">
        <f t="shared" si="21"/>
        <v>583103.40143350884</v>
      </c>
      <c r="P109" s="10">
        <f t="shared" si="22"/>
        <v>730</v>
      </c>
      <c r="Q109" s="6">
        <v>616</v>
      </c>
      <c r="R109" s="6">
        <f t="shared" si="23"/>
        <v>114</v>
      </c>
    </row>
    <row r="110" spans="1:18" x14ac:dyDescent="0.3">
      <c r="A110" s="23">
        <v>404</v>
      </c>
      <c r="B110" s="24" t="s">
        <v>18</v>
      </c>
      <c r="C110" s="20">
        <v>5</v>
      </c>
      <c r="D110" s="21">
        <v>405</v>
      </c>
      <c r="E110" s="22">
        <v>0.77253477105797785</v>
      </c>
      <c r="F110" s="22">
        <f>VLOOKUP(A110,[6]DCPS!$C$2:$AO$117,39,FALSE)</f>
        <v>0.99</v>
      </c>
      <c r="G110" s="21">
        <v>2</v>
      </c>
      <c r="H110" s="8">
        <v>6527758.3718939237</v>
      </c>
      <c r="I110" s="7">
        <v>5514553.3802183848</v>
      </c>
      <c r="J110" s="18">
        <f t="shared" si="18"/>
        <v>1013204.9916755389</v>
      </c>
      <c r="K110" s="8">
        <v>6276903.9542321078</v>
      </c>
      <c r="L110" s="8">
        <f t="shared" si="19"/>
        <v>250854.41766181588</v>
      </c>
      <c r="M110" s="8">
        <v>162248.4</v>
      </c>
      <c r="N110" s="8">
        <f t="shared" si="20"/>
        <v>6114655.5542321075</v>
      </c>
      <c r="O110" s="18">
        <f t="shared" si="21"/>
        <v>600102.17401372269</v>
      </c>
      <c r="P110" s="10">
        <f t="shared" si="22"/>
        <v>405</v>
      </c>
      <c r="Q110" s="6">
        <v>342</v>
      </c>
      <c r="R110" s="6">
        <f t="shared" si="23"/>
        <v>63</v>
      </c>
    </row>
    <row r="111" spans="1:18" ht="29.25" customHeight="1" x14ac:dyDescent="0.3">
      <c r="A111" s="23">
        <v>347</v>
      </c>
      <c r="B111" s="24" t="s">
        <v>17</v>
      </c>
      <c r="C111" s="20">
        <v>5</v>
      </c>
      <c r="D111" s="21">
        <v>311</v>
      </c>
      <c r="E111" s="22">
        <v>0.56570726478968969</v>
      </c>
      <c r="F111" s="22">
        <f>VLOOKUP(A111,[6]DCPS!$C$2:$AO$117,39,FALSE)</f>
        <v>0.98000000000000009</v>
      </c>
      <c r="G111" s="21">
        <v>1</v>
      </c>
      <c r="H111" s="8">
        <v>5075214.033237624</v>
      </c>
      <c r="I111" s="7">
        <v>3979965.8951278445</v>
      </c>
      <c r="J111" s="18">
        <f t="shared" si="18"/>
        <v>1095248.1381097795</v>
      </c>
      <c r="K111" s="8">
        <v>4895898.6708110878</v>
      </c>
      <c r="L111" s="8">
        <f t="shared" si="19"/>
        <v>179315.36242653616</v>
      </c>
      <c r="M111" s="8">
        <v>295048.09999999998</v>
      </c>
      <c r="N111" s="8">
        <f t="shared" si="20"/>
        <v>4600850.5708110882</v>
      </c>
      <c r="O111" s="18">
        <f t="shared" si="21"/>
        <v>620884.67568324367</v>
      </c>
      <c r="P111" s="10">
        <f t="shared" si="22"/>
        <v>311</v>
      </c>
      <c r="Q111" s="6">
        <v>225</v>
      </c>
      <c r="R111" s="6">
        <f t="shared" si="23"/>
        <v>86</v>
      </c>
    </row>
    <row r="112" spans="1:18" x14ac:dyDescent="0.3">
      <c r="A112" s="23">
        <v>261</v>
      </c>
      <c r="B112" s="24" t="s">
        <v>55</v>
      </c>
      <c r="C112" s="20">
        <v>4</v>
      </c>
      <c r="D112" s="21">
        <v>931</v>
      </c>
      <c r="E112" s="22">
        <v>3.5445757250268529E-2</v>
      </c>
      <c r="F112" s="22">
        <f>VLOOKUP(A112,[6]DCPS!$C$2:$AO$117,39,FALSE)</f>
        <v>0.32</v>
      </c>
      <c r="G112" s="21">
        <v>4</v>
      </c>
      <c r="H112" s="8">
        <v>9497366.3201034945</v>
      </c>
      <c r="I112" s="7">
        <v>8411015</v>
      </c>
      <c r="J112" s="18">
        <f t="shared" si="18"/>
        <v>1086351.3201034945</v>
      </c>
      <c r="K112" s="8">
        <v>9140501.0108507313</v>
      </c>
      <c r="L112" s="8">
        <f t="shared" si="19"/>
        <v>356865.30925276317</v>
      </c>
      <c r="M112" s="8">
        <v>108165.6</v>
      </c>
      <c r="N112" s="8">
        <f t="shared" si="20"/>
        <v>9032335.4108507317</v>
      </c>
      <c r="O112" s="18">
        <f t="shared" si="21"/>
        <v>621320.41085073166</v>
      </c>
      <c r="P112" s="10">
        <f t="shared" si="22"/>
        <v>931</v>
      </c>
      <c r="Q112" s="6">
        <v>854</v>
      </c>
      <c r="R112" s="6">
        <f t="shared" si="23"/>
        <v>77</v>
      </c>
    </row>
    <row r="113" spans="1:18" x14ac:dyDescent="0.3">
      <c r="A113" s="23">
        <v>335</v>
      </c>
      <c r="B113" s="24" t="s">
        <v>110</v>
      </c>
      <c r="C113" s="20">
        <v>5</v>
      </c>
      <c r="D113" s="21">
        <v>329</v>
      </c>
      <c r="E113" s="22">
        <v>0.81155015197568392</v>
      </c>
      <c r="F113" s="22">
        <f>VLOOKUP(A113,[6]DCPS!$C$2:$AO$117,39,FALSE)</f>
        <v>0.9900000000000001</v>
      </c>
      <c r="G113" s="21">
        <v>3</v>
      </c>
      <c r="H113" s="8">
        <v>6016965.0391403716</v>
      </c>
      <c r="I113" s="7">
        <v>5055729.5568227358</v>
      </c>
      <c r="J113" s="18">
        <f t="shared" si="18"/>
        <v>961235.48231763579</v>
      </c>
      <c r="K113" s="8">
        <v>5941835.8759605493</v>
      </c>
      <c r="L113" s="8">
        <f t="shared" si="19"/>
        <v>75129.163179822266</v>
      </c>
      <c r="M113" s="8">
        <v>236038.47999999998</v>
      </c>
      <c r="N113" s="8">
        <f t="shared" si="20"/>
        <v>5705797.3959605489</v>
      </c>
      <c r="O113" s="18">
        <f t="shared" si="21"/>
        <v>650067.83913781308</v>
      </c>
      <c r="P113" s="10">
        <f t="shared" si="22"/>
        <v>329</v>
      </c>
      <c r="Q113" s="6">
        <v>323</v>
      </c>
      <c r="R113" s="6">
        <f t="shared" si="23"/>
        <v>6</v>
      </c>
    </row>
    <row r="114" spans="1:18" x14ac:dyDescent="0.3">
      <c r="A114" s="23">
        <v>360</v>
      </c>
      <c r="B114" s="24" t="s">
        <v>23</v>
      </c>
      <c r="C114" s="20">
        <v>6</v>
      </c>
      <c r="D114" s="21">
        <v>378</v>
      </c>
      <c r="E114" s="22">
        <v>0.1693121693121693</v>
      </c>
      <c r="F114" s="22">
        <f>VLOOKUP(A114,[6]DCPS!$C$2:$AO$117,39,FALSE)</f>
        <v>0.75</v>
      </c>
      <c r="G114" s="21">
        <v>3</v>
      </c>
      <c r="H114" s="8">
        <v>5275146.2971793562</v>
      </c>
      <c r="I114" s="7">
        <v>4213748.2717231093</v>
      </c>
      <c r="J114" s="18">
        <f t="shared" si="18"/>
        <v>1061398.0254562469</v>
      </c>
      <c r="K114" s="8">
        <v>5067187.2749067396</v>
      </c>
      <c r="L114" s="8">
        <f t="shared" si="19"/>
        <v>207959.02227261662</v>
      </c>
      <c r="M114" s="8">
        <v>162248.4</v>
      </c>
      <c r="N114" s="8">
        <f t="shared" si="20"/>
        <v>4904938.8749067392</v>
      </c>
      <c r="O114" s="18">
        <f t="shared" si="21"/>
        <v>691190.60318362992</v>
      </c>
      <c r="P114" s="10">
        <f t="shared" si="22"/>
        <v>378</v>
      </c>
      <c r="Q114" s="6">
        <v>384</v>
      </c>
      <c r="R114" s="6">
        <f t="shared" si="23"/>
        <v>-6</v>
      </c>
    </row>
    <row r="115" spans="1:18" x14ac:dyDescent="0.3">
      <c r="A115" s="23">
        <v>456</v>
      </c>
      <c r="B115" s="24" t="s">
        <v>85</v>
      </c>
      <c r="C115" s="20">
        <v>4</v>
      </c>
      <c r="D115" s="21">
        <v>631</v>
      </c>
      <c r="E115" s="22">
        <v>0</v>
      </c>
      <c r="F115" s="22">
        <f>VLOOKUP(A115,[6]DCPS!$C$2:$AO$117,39,FALSE)</f>
        <v>0.99</v>
      </c>
      <c r="G115" s="21">
        <v>2</v>
      </c>
      <c r="H115" s="8">
        <v>6892870.4451034078</v>
      </c>
      <c r="I115" s="7">
        <v>5049108.0199835254</v>
      </c>
      <c r="J115" s="18">
        <f t="shared" si="18"/>
        <v>1843762.4251198824</v>
      </c>
      <c r="K115" s="8">
        <v>6505626.8510052608</v>
      </c>
      <c r="L115" s="8">
        <f t="shared" si="19"/>
        <v>387243.594098147</v>
      </c>
      <c r="M115" s="8">
        <v>311349.09999999998</v>
      </c>
      <c r="N115" s="8">
        <f t="shared" si="20"/>
        <v>6194277.7510052612</v>
      </c>
      <c r="O115" s="18">
        <f t="shared" si="21"/>
        <v>1145169.7310217358</v>
      </c>
      <c r="P115" s="10">
        <f t="shared" si="22"/>
        <v>631</v>
      </c>
      <c r="Q115" s="6">
        <v>510</v>
      </c>
      <c r="R115" s="6">
        <f t="shared" si="23"/>
        <v>121</v>
      </c>
    </row>
    <row r="116" spans="1:18" x14ac:dyDescent="0.3">
      <c r="A116" s="23">
        <v>420</v>
      </c>
      <c r="B116" s="24" t="s">
        <v>62</v>
      </c>
      <c r="C116" s="20">
        <v>4</v>
      </c>
      <c r="D116" s="21">
        <v>513</v>
      </c>
      <c r="E116" s="22">
        <v>0.6979381160255882</v>
      </c>
      <c r="F116" s="22">
        <f>VLOOKUP(A116,[6]DCPS!$C$2:$AO$117,39,FALSE)</f>
        <v>1</v>
      </c>
      <c r="G116" s="21">
        <v>3</v>
      </c>
      <c r="H116" s="8">
        <v>7597364.103349315</v>
      </c>
      <c r="I116" s="7">
        <v>4746728.7520803837</v>
      </c>
      <c r="J116" s="18">
        <f t="shared" si="18"/>
        <v>2850635.3512689313</v>
      </c>
      <c r="K116" s="8">
        <v>7308135.9079250405</v>
      </c>
      <c r="L116" s="8">
        <f t="shared" si="19"/>
        <v>289228.19542427454</v>
      </c>
      <c r="M116" s="8">
        <v>362651.6</v>
      </c>
      <c r="N116" s="8">
        <f t="shared" si="20"/>
        <v>6945484.3079250408</v>
      </c>
      <c r="O116" s="18">
        <f t="shared" si="21"/>
        <v>2198755.5558446571</v>
      </c>
      <c r="P116" s="10">
        <f t="shared" si="22"/>
        <v>513</v>
      </c>
      <c r="Q116" s="6">
        <v>344</v>
      </c>
      <c r="R116" s="6">
        <f t="shared" si="23"/>
        <v>169</v>
      </c>
    </row>
    <row r="117" spans="1:18" x14ac:dyDescent="0.3">
      <c r="A117" s="23">
        <v>991</v>
      </c>
      <c r="B117" s="24" t="s">
        <v>11</v>
      </c>
      <c r="C117" s="20">
        <v>7</v>
      </c>
      <c r="D117" s="21">
        <v>150</v>
      </c>
      <c r="E117" s="22">
        <v>0.52666666666666662</v>
      </c>
      <c r="F117" s="21" t="s">
        <v>12</v>
      </c>
      <c r="G117" s="21" t="s">
        <v>12</v>
      </c>
      <c r="H117" s="8">
        <v>3291941.8200000003</v>
      </c>
      <c r="I117" s="7">
        <v>0</v>
      </c>
      <c r="J117" s="18">
        <f t="shared" si="18"/>
        <v>3291941.8200000003</v>
      </c>
      <c r="K117" s="8">
        <v>3197541.2911219937</v>
      </c>
      <c r="L117" s="8">
        <f t="shared" si="19"/>
        <v>94400.528878006618</v>
      </c>
      <c r="M117" s="8">
        <v>227444.6</v>
      </c>
      <c r="N117" s="8">
        <f t="shared" si="20"/>
        <v>2970096.6911219936</v>
      </c>
      <c r="O117" s="18" t="s">
        <v>12</v>
      </c>
      <c r="P117" s="10">
        <f t="shared" si="22"/>
        <v>150</v>
      </c>
      <c r="Q117" s="6">
        <v>0</v>
      </c>
      <c r="R117" s="6">
        <f t="shared" si="23"/>
        <v>150</v>
      </c>
    </row>
    <row r="118" spans="1:18" x14ac:dyDescent="0.3">
      <c r="A118" s="23">
        <v>993</v>
      </c>
      <c r="B118" s="24" t="s">
        <v>72</v>
      </c>
      <c r="C118" s="20">
        <v>4</v>
      </c>
      <c r="D118" s="21">
        <v>150</v>
      </c>
      <c r="E118" s="22">
        <v>0.52666666666666662</v>
      </c>
      <c r="F118" s="21" t="s">
        <v>12</v>
      </c>
      <c r="G118" s="21" t="s">
        <v>12</v>
      </c>
      <c r="H118" s="8">
        <v>4137625.2235254697</v>
      </c>
      <c r="I118" s="7">
        <v>0</v>
      </c>
      <c r="J118" s="18">
        <f t="shared" si="18"/>
        <v>4137625.2235254697</v>
      </c>
      <c r="K118" s="8">
        <v>3989684.5689951079</v>
      </c>
      <c r="L118" s="8">
        <f t="shared" si="19"/>
        <v>147940.65453036176</v>
      </c>
      <c r="M118" s="8">
        <v>227444.6</v>
      </c>
      <c r="N118" s="8">
        <f t="shared" si="20"/>
        <v>3762239.9689951078</v>
      </c>
      <c r="O118" s="18" t="s">
        <v>12</v>
      </c>
      <c r="P118" s="10">
        <f t="shared" si="22"/>
        <v>150</v>
      </c>
      <c r="Q118" s="6">
        <v>0</v>
      </c>
      <c r="R118" s="6">
        <f t="shared" si="23"/>
        <v>150</v>
      </c>
    </row>
    <row r="119" spans="1:18" s="5" customFormat="1" x14ac:dyDescent="0.3">
      <c r="A119" s="12"/>
      <c r="B119" s="12"/>
      <c r="C119" s="12"/>
      <c r="D119" s="10"/>
      <c r="E119" s="22"/>
      <c r="F119" s="22"/>
      <c r="G119" s="22"/>
      <c r="H119" s="13"/>
      <c r="I119" s="13"/>
      <c r="J119" s="14"/>
      <c r="K119" s="13"/>
      <c r="L119" s="13"/>
      <c r="M119" s="13"/>
      <c r="N119" s="13"/>
      <c r="O119" s="13"/>
      <c r="P119" s="6"/>
      <c r="Q119" s="6"/>
      <c r="R119" s="6"/>
    </row>
    <row r="120" spans="1:18" x14ac:dyDescent="0.3">
      <c r="O120" s="6"/>
    </row>
    <row r="121" spans="1:18" x14ac:dyDescent="0.3">
      <c r="I121" s="4"/>
      <c r="N121" s="4"/>
      <c r="O121" s="6"/>
    </row>
    <row r="122" spans="1:18" x14ac:dyDescent="0.3">
      <c r="I122" s="4"/>
      <c r="N122" s="4"/>
      <c r="O122" s="6"/>
    </row>
  </sheetData>
  <autoFilter ref="A1:R122" xr:uid="{04980DEC-D102-4EA2-B359-10CEAF047A2A}"/>
  <sortState ref="A2:R118">
    <sortCondition ref="O2:O118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Handout minimum</vt:lpstr>
      <vt:lpstr>Handout</vt:lpstr>
      <vt:lpstr>Min sorted by loss</vt:lpstr>
      <vt:lpstr>FY20 at FY19 costs</vt:lpstr>
      <vt:lpstr>Sorted by loss</vt:lpstr>
      <vt:lpstr>Handout!Print_Titles</vt:lpstr>
      <vt:lpstr>'Handout minimum'!Print_Titles</vt:lpstr>
      <vt:lpstr>'Min sorted by loss'!Print_Titles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Elizabeth Davis</cp:lastModifiedBy>
  <cp:lastPrinted>2019-03-19T19:14:42Z</cp:lastPrinted>
  <dcterms:created xsi:type="dcterms:W3CDTF">2019-03-14T20:03:32Z</dcterms:created>
  <dcterms:modified xsi:type="dcterms:W3CDTF">2019-04-20T04:43:28Z</dcterms:modified>
</cp:coreProperties>
</file>